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iu\Desktop\web原稿\"/>
    </mc:Choice>
  </mc:AlternateContent>
  <xr:revisionPtr revIDLastSave="0" documentId="13_ncr:1_{9F657D36-FD59-4A98-ABB4-9572C37B8E60}" xr6:coauthVersionLast="47" xr6:coauthVersionMax="47" xr10:uidLastSave="{00000000-0000-0000-0000-000000000000}"/>
  <bookViews>
    <workbookView xWindow="0" yWindow="15" windowWidth="20490" windowHeight="10905" xr2:uid="{A4F3B25F-5248-416C-B081-88850BC79ABD}"/>
  </bookViews>
  <sheets>
    <sheet name="2-11" sheetId="1" r:id="rId1"/>
    <sheet name="2-12" sheetId="4" r:id="rId2"/>
    <sheet name="3-8" sheetId="5" r:id="rId3"/>
    <sheet name="例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2" i="5" l="1"/>
  <c r="O12" i="5"/>
  <c r="M12" i="5"/>
  <c r="K12" i="5"/>
  <c r="I12" i="5"/>
  <c r="G12" i="5"/>
  <c r="G10" i="5" s="1"/>
  <c r="E12" i="5"/>
  <c r="C12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P8" i="5"/>
  <c r="L8" i="5"/>
  <c r="H8" i="5"/>
  <c r="D8" i="5"/>
  <c r="Q7" i="5"/>
  <c r="P7" i="5"/>
  <c r="O7" i="5"/>
  <c r="N8" i="5" s="1"/>
  <c r="N7" i="5"/>
  <c r="M7" i="5"/>
  <c r="L7" i="5"/>
  <c r="K7" i="5"/>
  <c r="J8" i="5" s="1"/>
  <c r="J7" i="5"/>
  <c r="I7" i="5"/>
  <c r="H7" i="5"/>
  <c r="G7" i="5"/>
  <c r="F8" i="5" s="1"/>
  <c r="F7" i="5"/>
  <c r="E7" i="5"/>
  <c r="D7" i="5"/>
  <c r="C7" i="5"/>
  <c r="Q6" i="5"/>
  <c r="P6" i="5" s="1"/>
  <c r="O6" i="5"/>
  <c r="N6" i="5" s="1"/>
  <c r="M6" i="5"/>
  <c r="L6" i="5" s="1"/>
  <c r="K6" i="5"/>
  <c r="J6" i="5" s="1"/>
  <c r="I6" i="5"/>
  <c r="H6" i="5" s="1"/>
  <c r="G6" i="5"/>
  <c r="F6" i="5" s="1"/>
  <c r="E6" i="5"/>
  <c r="D6" i="5" s="1"/>
  <c r="C6" i="5"/>
  <c r="D4" i="5" s="1"/>
  <c r="Q4" i="5"/>
  <c r="P5" i="5" s="1"/>
  <c r="O4" i="5"/>
  <c r="N5" i="5" s="1"/>
  <c r="M4" i="5"/>
  <c r="L5" i="5" s="1"/>
  <c r="K4" i="5"/>
  <c r="J5" i="5" s="1"/>
  <c r="I4" i="5"/>
  <c r="H5" i="5" s="1"/>
  <c r="G4" i="5"/>
  <c r="F5" i="5" s="1"/>
  <c r="E4" i="5"/>
  <c r="D5" i="5" s="1"/>
  <c r="C4" i="5"/>
  <c r="Y9" i="4"/>
  <c r="Y6" i="4"/>
  <c r="Y4" i="4" s="1"/>
  <c r="W9" i="4"/>
  <c r="U9" i="4"/>
  <c r="T9" i="4" s="1"/>
  <c r="S9" i="4"/>
  <c r="Q9" i="4"/>
  <c r="P9" i="4" s="1"/>
  <c r="O9" i="4"/>
  <c r="M9" i="4"/>
  <c r="L9" i="4" s="1"/>
  <c r="K9" i="4"/>
  <c r="I9" i="4"/>
  <c r="H9" i="4" s="1"/>
  <c r="G9" i="4"/>
  <c r="E9" i="4"/>
  <c r="D9" i="4" s="1"/>
  <c r="C9" i="4"/>
  <c r="C7" i="4" s="1"/>
  <c r="R7" i="4"/>
  <c r="N7" i="4"/>
  <c r="J7" i="4"/>
  <c r="F7" i="4"/>
  <c r="W6" i="4"/>
  <c r="U6" i="4"/>
  <c r="S6" i="4"/>
  <c r="Q6" i="4"/>
  <c r="O6" i="4"/>
  <c r="M6" i="4"/>
  <c r="K6" i="4"/>
  <c r="I6" i="4"/>
  <c r="J4" i="4" s="1"/>
  <c r="G6" i="4"/>
  <c r="E6" i="4"/>
  <c r="C6" i="4"/>
  <c r="C4" i="4" s="1"/>
  <c r="R4" i="4"/>
  <c r="W9" i="1"/>
  <c r="U9" i="1"/>
  <c r="S9" i="1"/>
  <c r="Q9" i="1"/>
  <c r="O9" i="1"/>
  <c r="M9" i="1"/>
  <c r="K9" i="1"/>
  <c r="I9" i="1"/>
  <c r="G9" i="1"/>
  <c r="E9" i="1"/>
  <c r="C9" i="1"/>
  <c r="W6" i="1"/>
  <c r="U6" i="1"/>
  <c r="S6" i="1"/>
  <c r="Q6" i="1"/>
  <c r="O6" i="1"/>
  <c r="M6" i="1"/>
  <c r="K6" i="1"/>
  <c r="I6" i="1"/>
  <c r="G6" i="1"/>
  <c r="E6" i="1"/>
  <c r="C6" i="1"/>
  <c r="C4" i="1" s="1"/>
  <c r="E4" i="1"/>
  <c r="G4" i="1"/>
  <c r="I4" i="1"/>
  <c r="K4" i="1"/>
  <c r="M4" i="1"/>
  <c r="O4" i="1"/>
  <c r="Q4" i="1"/>
  <c r="P5" i="1" s="1"/>
  <c r="S4" i="1"/>
  <c r="U4" i="1"/>
  <c r="T5" i="1" s="1"/>
  <c r="W4" i="1"/>
  <c r="C7" i="1"/>
  <c r="E7" i="1"/>
  <c r="G7" i="1"/>
  <c r="F8" i="1" s="1"/>
  <c r="I7" i="1"/>
  <c r="K7" i="1"/>
  <c r="J8" i="1" s="1"/>
  <c r="M7" i="1"/>
  <c r="O7" i="1"/>
  <c r="N8" i="1" s="1"/>
  <c r="Q7" i="1"/>
  <c r="S7" i="1"/>
  <c r="R8" i="1" s="1"/>
  <c r="U7" i="1"/>
  <c r="W7" i="1"/>
  <c r="V8" i="1" s="1"/>
  <c r="W39" i="3"/>
  <c r="V39" i="3" s="1"/>
  <c r="U39" i="3"/>
  <c r="S39" i="3"/>
  <c r="R39" i="3" s="1"/>
  <c r="Q39" i="3"/>
  <c r="O39" i="3"/>
  <c r="N39" i="3" s="1"/>
  <c r="M39" i="3"/>
  <c r="K39" i="3"/>
  <c r="J39" i="3" s="1"/>
  <c r="I39" i="3"/>
  <c r="G39" i="3"/>
  <c r="F39" i="3" s="1"/>
  <c r="E39" i="3"/>
  <c r="C39" i="3"/>
  <c r="C37" i="3" s="1"/>
  <c r="T37" i="3"/>
  <c r="P37" i="3"/>
  <c r="L37" i="3"/>
  <c r="D37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W34" i="3"/>
  <c r="V34" i="3"/>
  <c r="U34" i="3"/>
  <c r="T35" i="3" s="1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5" i="3" s="1"/>
  <c r="F34" i="3"/>
  <c r="E34" i="3"/>
  <c r="D34" i="3"/>
  <c r="C34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W27" i="3"/>
  <c r="V28" i="3" s="1"/>
  <c r="V27" i="3"/>
  <c r="U27" i="3"/>
  <c r="T28" i="3" s="1"/>
  <c r="T27" i="3"/>
  <c r="S27" i="3"/>
  <c r="R28" i="3" s="1"/>
  <c r="R27" i="3"/>
  <c r="Q27" i="3"/>
  <c r="P28" i="3" s="1"/>
  <c r="P27" i="3"/>
  <c r="O27" i="3"/>
  <c r="N28" i="3" s="1"/>
  <c r="N27" i="3"/>
  <c r="M27" i="3"/>
  <c r="L28" i="3" s="1"/>
  <c r="L27" i="3"/>
  <c r="K27" i="3"/>
  <c r="J28" i="3" s="1"/>
  <c r="J27" i="3"/>
  <c r="I27" i="3"/>
  <c r="H28" i="3" s="1"/>
  <c r="H27" i="3"/>
  <c r="G27" i="3"/>
  <c r="F28" i="3" s="1"/>
  <c r="F27" i="3"/>
  <c r="E27" i="3"/>
  <c r="D28" i="3" s="1"/>
  <c r="D27" i="3"/>
  <c r="C27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W24" i="3"/>
  <c r="V25" i="3" s="1"/>
  <c r="V24" i="3"/>
  <c r="U24" i="3"/>
  <c r="T25" i="3" s="1"/>
  <c r="T24" i="3"/>
  <c r="S24" i="3"/>
  <c r="R25" i="3" s="1"/>
  <c r="R24" i="3"/>
  <c r="Q24" i="3"/>
  <c r="P25" i="3" s="1"/>
  <c r="P24" i="3"/>
  <c r="O24" i="3"/>
  <c r="N25" i="3" s="1"/>
  <c r="N24" i="3"/>
  <c r="M24" i="3"/>
  <c r="L25" i="3" s="1"/>
  <c r="L24" i="3"/>
  <c r="K24" i="3"/>
  <c r="J25" i="3" s="1"/>
  <c r="J24" i="3"/>
  <c r="I24" i="3"/>
  <c r="H25" i="3" s="1"/>
  <c r="H24" i="3"/>
  <c r="G24" i="3"/>
  <c r="F25" i="3" s="1"/>
  <c r="F24" i="3"/>
  <c r="E24" i="3"/>
  <c r="D25" i="3" s="1"/>
  <c r="D24" i="3"/>
  <c r="C24" i="3"/>
  <c r="W19" i="3"/>
  <c r="V17" i="3" s="1"/>
  <c r="U19" i="3"/>
  <c r="S19" i="3"/>
  <c r="Q19" i="3"/>
  <c r="O19" i="3"/>
  <c r="M19" i="3"/>
  <c r="K19" i="3"/>
  <c r="J17" i="3" s="1"/>
  <c r="I19" i="3"/>
  <c r="G19" i="3"/>
  <c r="E19" i="3"/>
  <c r="C19" i="3"/>
  <c r="C17" i="3" s="1"/>
  <c r="N17" i="3"/>
  <c r="F17" i="3"/>
  <c r="W16" i="3"/>
  <c r="V16" i="3" s="1"/>
  <c r="U16" i="3"/>
  <c r="S16" i="3"/>
  <c r="Q16" i="3"/>
  <c r="O16" i="3"/>
  <c r="M16" i="3"/>
  <c r="L16" i="3" s="1"/>
  <c r="K16" i="3"/>
  <c r="I16" i="3"/>
  <c r="H16" i="3" s="1"/>
  <c r="G16" i="3"/>
  <c r="E16" i="3"/>
  <c r="D16" i="3" s="1"/>
  <c r="C16" i="3"/>
  <c r="C14" i="3" s="1"/>
  <c r="V14" i="3"/>
  <c r="T14" i="3"/>
  <c r="R14" i="3"/>
  <c r="P14" i="3"/>
  <c r="N14" i="3"/>
  <c r="L14" i="3"/>
  <c r="J14" i="3"/>
  <c r="H14" i="3"/>
  <c r="F14" i="3"/>
  <c r="W9" i="3"/>
  <c r="W7" i="3" s="1"/>
  <c r="U9" i="3"/>
  <c r="S9" i="3"/>
  <c r="Q9" i="3"/>
  <c r="O9" i="3"/>
  <c r="N9" i="3" s="1"/>
  <c r="M9" i="3"/>
  <c r="M7" i="3" s="1"/>
  <c r="K9" i="3"/>
  <c r="I9" i="3"/>
  <c r="G9" i="3"/>
  <c r="F9" i="3" s="1"/>
  <c r="E9" i="3"/>
  <c r="C9" i="3"/>
  <c r="W6" i="3"/>
  <c r="U6" i="3"/>
  <c r="S6" i="3"/>
  <c r="Q6" i="3"/>
  <c r="O6" i="3"/>
  <c r="M6" i="3"/>
  <c r="K6" i="3"/>
  <c r="I6" i="3"/>
  <c r="H4" i="3" s="1"/>
  <c r="G6" i="3"/>
  <c r="E6" i="3"/>
  <c r="F4" i="3" s="1"/>
  <c r="C6" i="3"/>
  <c r="C7" i="3"/>
  <c r="O10" i="5"/>
  <c r="Q10" i="5"/>
  <c r="Y7" i="4"/>
  <c r="P12" i="5"/>
  <c r="E10" i="5"/>
  <c r="C10" i="5"/>
  <c r="R9" i="3"/>
  <c r="J9" i="3"/>
  <c r="V7" i="3"/>
  <c r="U7" i="3"/>
  <c r="S7" i="3"/>
  <c r="O7" i="3"/>
  <c r="K7" i="3"/>
  <c r="I7" i="3"/>
  <c r="E7" i="3"/>
  <c r="H6" i="3"/>
  <c r="C4" i="3"/>
  <c r="V4" i="3"/>
  <c r="R4" i="3"/>
  <c r="N4" i="3"/>
  <c r="J4" i="3"/>
  <c r="D4" i="3"/>
  <c r="P16" i="3" l="1"/>
  <c r="D14" i="3"/>
  <c r="D19" i="3"/>
  <c r="H19" i="3"/>
  <c r="L19" i="3"/>
  <c r="P19" i="3"/>
  <c r="T17" i="3"/>
  <c r="R17" i="3"/>
  <c r="D17" i="3"/>
  <c r="H17" i="3"/>
  <c r="L17" i="3"/>
  <c r="P17" i="3"/>
  <c r="V19" i="3"/>
  <c r="T16" i="3"/>
  <c r="F16" i="3"/>
  <c r="J16" i="3"/>
  <c r="N16" i="3"/>
  <c r="R16" i="3"/>
  <c r="D35" i="3"/>
  <c r="H35" i="3"/>
  <c r="J35" i="3"/>
  <c r="L35" i="3"/>
  <c r="P35" i="3"/>
  <c r="R35" i="3"/>
  <c r="V35" i="3"/>
  <c r="N35" i="3"/>
  <c r="H37" i="3"/>
  <c r="F37" i="3"/>
  <c r="J37" i="3"/>
  <c r="N37" i="3"/>
  <c r="R37" i="3"/>
  <c r="V37" i="3"/>
  <c r="D39" i="3"/>
  <c r="H39" i="3"/>
  <c r="L39" i="3"/>
  <c r="P39" i="3"/>
  <c r="T39" i="3"/>
  <c r="E37" i="3"/>
  <c r="D38" i="3" s="1"/>
  <c r="G37" i="3"/>
  <c r="I37" i="3"/>
  <c r="K37" i="3"/>
  <c r="M37" i="3"/>
  <c r="O37" i="3"/>
  <c r="Q37" i="3"/>
  <c r="S37" i="3"/>
  <c r="U37" i="3"/>
  <c r="W37" i="3"/>
  <c r="T19" i="3"/>
  <c r="F19" i="3"/>
  <c r="J19" i="3"/>
  <c r="N19" i="3"/>
  <c r="R19" i="3"/>
  <c r="E14" i="3"/>
  <c r="G14" i="3"/>
  <c r="I14" i="3"/>
  <c r="K14" i="3"/>
  <c r="M14" i="3"/>
  <c r="O14" i="3"/>
  <c r="N15" i="3" s="1"/>
  <c r="Q14" i="3"/>
  <c r="S14" i="3"/>
  <c r="U14" i="3"/>
  <c r="W14" i="3"/>
  <c r="D15" i="3"/>
  <c r="P15" i="3"/>
  <c r="E17" i="3"/>
  <c r="D18" i="3" s="1"/>
  <c r="G17" i="3"/>
  <c r="I17" i="3"/>
  <c r="K17" i="3"/>
  <c r="J18" i="3" s="1"/>
  <c r="M17" i="3"/>
  <c r="O17" i="3"/>
  <c r="N18" i="3" s="1"/>
  <c r="Q17" i="3"/>
  <c r="S17" i="3"/>
  <c r="R18" i="3" s="1"/>
  <c r="U17" i="3"/>
  <c r="W17" i="3"/>
  <c r="V18" i="3" s="1"/>
  <c r="N7" i="3"/>
  <c r="P7" i="3"/>
  <c r="V9" i="3"/>
  <c r="D9" i="3"/>
  <c r="P9" i="3"/>
  <c r="N10" i="5"/>
  <c r="J10" i="5"/>
  <c r="F4" i="5"/>
  <c r="H4" i="5"/>
  <c r="J4" i="5"/>
  <c r="L4" i="5"/>
  <c r="N4" i="5"/>
  <c r="P4" i="5"/>
  <c r="X7" i="4"/>
  <c r="D7" i="4"/>
  <c r="H7" i="4"/>
  <c r="L7" i="4"/>
  <c r="P7" i="4"/>
  <c r="F9" i="4"/>
  <c r="J9" i="4"/>
  <c r="N9" i="4"/>
  <c r="R9" i="4"/>
  <c r="V9" i="4"/>
  <c r="X9" i="4"/>
  <c r="T7" i="4"/>
  <c r="V7" i="4"/>
  <c r="E7" i="4"/>
  <c r="D8" i="4" s="1"/>
  <c r="G7" i="4"/>
  <c r="I7" i="4"/>
  <c r="K7" i="4"/>
  <c r="M7" i="4"/>
  <c r="O7" i="4"/>
  <c r="Q7" i="4"/>
  <c r="S7" i="4"/>
  <c r="U7" i="4"/>
  <c r="X8" i="4" s="1"/>
  <c r="W7" i="4"/>
  <c r="X6" i="4"/>
  <c r="F4" i="4"/>
  <c r="N4" i="4"/>
  <c r="V4" i="4"/>
  <c r="D6" i="4"/>
  <c r="H6" i="4"/>
  <c r="L6" i="4"/>
  <c r="P6" i="4"/>
  <c r="T6" i="4"/>
  <c r="D4" i="4"/>
  <c r="H4" i="4"/>
  <c r="L4" i="4"/>
  <c r="P4" i="4"/>
  <c r="T4" i="4"/>
  <c r="F6" i="4"/>
  <c r="J6" i="4"/>
  <c r="N6" i="4"/>
  <c r="R6" i="4"/>
  <c r="V6" i="4"/>
  <c r="X4" i="4"/>
  <c r="E4" i="4"/>
  <c r="D5" i="4" s="1"/>
  <c r="G4" i="4"/>
  <c r="I4" i="4"/>
  <c r="K4" i="4"/>
  <c r="M4" i="4"/>
  <c r="O4" i="4"/>
  <c r="Q4" i="4"/>
  <c r="S4" i="4"/>
  <c r="U4" i="4"/>
  <c r="W4" i="4"/>
  <c r="L5" i="1"/>
  <c r="H5" i="1"/>
  <c r="D5" i="1"/>
  <c r="T8" i="1"/>
  <c r="P8" i="1"/>
  <c r="L8" i="1"/>
  <c r="H8" i="1"/>
  <c r="D8" i="1"/>
  <c r="V5" i="1"/>
  <c r="R5" i="1"/>
  <c r="N5" i="1"/>
  <c r="J5" i="1"/>
  <c r="F5" i="1"/>
  <c r="V7" i="1"/>
  <c r="T7" i="1"/>
  <c r="R7" i="1"/>
  <c r="P7" i="1"/>
  <c r="N7" i="1"/>
  <c r="L7" i="1"/>
  <c r="J7" i="1"/>
  <c r="H7" i="1"/>
  <c r="F7" i="1"/>
  <c r="D7" i="1"/>
  <c r="V4" i="1"/>
  <c r="T4" i="1"/>
  <c r="R4" i="1"/>
  <c r="P4" i="1"/>
  <c r="N4" i="1"/>
  <c r="L4" i="1"/>
  <c r="J4" i="1"/>
  <c r="H4" i="1"/>
  <c r="F4" i="1"/>
  <c r="D4" i="1"/>
  <c r="V9" i="1"/>
  <c r="T9" i="1"/>
  <c r="R9" i="1"/>
  <c r="P9" i="1"/>
  <c r="N9" i="1"/>
  <c r="L9" i="1"/>
  <c r="J9" i="1"/>
  <c r="H9" i="1"/>
  <c r="F9" i="1"/>
  <c r="D9" i="1"/>
  <c r="V6" i="1"/>
  <c r="T6" i="1"/>
  <c r="R6" i="1"/>
  <c r="P6" i="1"/>
  <c r="N6" i="1"/>
  <c r="L6" i="1"/>
  <c r="J6" i="1"/>
  <c r="H6" i="1"/>
  <c r="F6" i="1"/>
  <c r="D6" i="1"/>
  <c r="T9" i="3"/>
  <c r="R7" i="3"/>
  <c r="T7" i="3"/>
  <c r="Q7" i="3"/>
  <c r="L9" i="3"/>
  <c r="L7" i="3"/>
  <c r="J7" i="3"/>
  <c r="H7" i="3"/>
  <c r="H9" i="3"/>
  <c r="G7" i="3"/>
  <c r="D7" i="3"/>
  <c r="F7" i="3"/>
  <c r="V6" i="3"/>
  <c r="T4" i="3"/>
  <c r="T6" i="3"/>
  <c r="R6" i="3"/>
  <c r="P4" i="3"/>
  <c r="P6" i="3"/>
  <c r="N6" i="3"/>
  <c r="L4" i="3"/>
  <c r="L6" i="3"/>
  <c r="J6" i="3"/>
  <c r="F6" i="3"/>
  <c r="D6" i="3"/>
  <c r="E4" i="3"/>
  <c r="D5" i="3" s="1"/>
  <c r="G4" i="3"/>
  <c r="F5" i="3" s="1"/>
  <c r="I4" i="3"/>
  <c r="K4" i="3"/>
  <c r="J5" i="3" s="1"/>
  <c r="M4" i="3"/>
  <c r="O4" i="3"/>
  <c r="Q4" i="3"/>
  <c r="P5" i="3" s="1"/>
  <c r="S4" i="3"/>
  <c r="U4" i="3"/>
  <c r="W4" i="3"/>
  <c r="D10" i="5"/>
  <c r="F12" i="5"/>
  <c r="J12" i="5"/>
  <c r="N12" i="5"/>
  <c r="K10" i="5"/>
  <c r="P10" i="5"/>
  <c r="D12" i="5"/>
  <c r="H10" i="5"/>
  <c r="L10" i="5"/>
  <c r="H12" i="5"/>
  <c r="L12" i="5"/>
  <c r="I10" i="5"/>
  <c r="H11" i="5" s="1"/>
  <c r="M10" i="5"/>
  <c r="F10" i="5"/>
  <c r="N5" i="3"/>
  <c r="V5" i="3"/>
  <c r="D8" i="3"/>
  <c r="F8" i="3"/>
  <c r="H8" i="3"/>
  <c r="J8" i="3"/>
  <c r="L8" i="3"/>
  <c r="N8" i="3"/>
  <c r="P8" i="3"/>
  <c r="R8" i="3"/>
  <c r="T8" i="3"/>
  <c r="V8" i="3"/>
  <c r="V15" i="3" l="1"/>
  <c r="H15" i="3"/>
  <c r="F18" i="3"/>
  <c r="R15" i="3"/>
  <c r="L15" i="3"/>
  <c r="F15" i="3"/>
  <c r="V38" i="3"/>
  <c r="R38" i="3"/>
  <c r="N38" i="3"/>
  <c r="J38" i="3"/>
  <c r="F38" i="3"/>
  <c r="T38" i="3"/>
  <c r="P38" i="3"/>
  <c r="L38" i="3"/>
  <c r="H38" i="3"/>
  <c r="T15" i="3"/>
  <c r="J15" i="3"/>
  <c r="T18" i="3"/>
  <c r="P18" i="3"/>
  <c r="L18" i="3"/>
  <c r="H18" i="3"/>
  <c r="V8" i="4"/>
  <c r="R8" i="4"/>
  <c r="N8" i="4"/>
  <c r="J8" i="4"/>
  <c r="F8" i="4"/>
  <c r="T8" i="4"/>
  <c r="P8" i="4"/>
  <c r="L8" i="4"/>
  <c r="H8" i="4"/>
  <c r="T5" i="4"/>
  <c r="P5" i="4"/>
  <c r="L5" i="4"/>
  <c r="H5" i="4"/>
  <c r="X5" i="4"/>
  <c r="V5" i="4"/>
  <c r="R5" i="4"/>
  <c r="N5" i="4"/>
  <c r="J5" i="4"/>
  <c r="F5" i="4"/>
  <c r="T5" i="3"/>
  <c r="R5" i="3"/>
  <c r="L5" i="3"/>
  <c r="H5" i="3"/>
  <c r="L11" i="5" l="1"/>
  <c r="D11" i="5"/>
  <c r="P11" i="5"/>
  <c r="F11" i="5"/>
  <c r="J11" i="5"/>
  <c r="N11" i="5"/>
</calcChain>
</file>

<file path=xl/sharedStrings.xml><?xml version="1.0" encoding="utf-8"?>
<sst xmlns="http://schemas.openxmlformats.org/spreadsheetml/2006/main" count="28" uniqueCount="4">
  <si>
    <t>mm</t>
    <phoneticPr fontId="2"/>
  </si>
  <si>
    <t>タイヤ周長</t>
    <rPh sb="3" eb="5">
      <t>シュウチョウ</t>
    </rPh>
    <phoneticPr fontId="2"/>
  </si>
  <si>
    <t>ケイデンス</t>
    <phoneticPr fontId="2"/>
  </si>
  <si>
    <t>rpm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</si>
</sst>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rgb="FF0000CC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3" fillId="0" borderId="0" xfId="1" applyFont="1">
      <alignment vertical="center"/>
    </xf>
    <xf numFmtId="176" fontId="5" fillId="0" borderId="1" xfId="1" applyNumberFormat="1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1" fontId="5" fillId="0" borderId="3" xfId="1" applyNumberFormat="1" applyFont="1" applyBorder="1" applyAlignment="1">
      <alignment horizontal="left" vertical="center"/>
    </xf>
    <xf numFmtId="177" fontId="6" fillId="0" borderId="7" xfId="0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1" fontId="5" fillId="0" borderId="2" xfId="1" applyNumberFormat="1" applyFont="1" applyBorder="1" applyAlignment="1">
      <alignment vertical="center"/>
    </xf>
    <xf numFmtId="1" fontId="5" fillId="0" borderId="1" xfId="1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" fontId="5" fillId="7" borderId="2" xfId="1" applyNumberFormat="1" applyFont="1" applyFill="1" applyBorder="1" applyAlignment="1">
      <alignment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4" fillId="2" borderId="8" xfId="0" applyNumberFormat="1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176" fontId="4" fillId="3" borderId="4" xfId="0" applyNumberFormat="1" applyFont="1" applyFill="1" applyBorder="1" applyAlignment="1">
      <alignment horizontal="center" vertical="center"/>
    </xf>
    <xf numFmtId="176" fontId="4" fillId="6" borderId="3" xfId="0" applyNumberFormat="1" applyFont="1" applyFill="1" applyBorder="1" applyAlignment="1">
      <alignment horizontal="center" vertical="center"/>
    </xf>
    <xf numFmtId="176" fontId="4" fillId="6" borderId="6" xfId="0" applyNumberFormat="1" applyFont="1" applyFill="1" applyBorder="1" applyAlignment="1">
      <alignment horizontal="center" vertical="center"/>
    </xf>
    <xf numFmtId="176" fontId="4" fillId="3" borderId="3" xfId="0" applyNumberFormat="1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horizontal="center" vertical="center"/>
    </xf>
    <xf numFmtId="176" fontId="4" fillId="5" borderId="1" xfId="0" applyNumberFormat="1" applyFont="1" applyFill="1" applyBorder="1" applyAlignment="1">
      <alignment horizontal="center" vertical="center"/>
    </xf>
    <xf numFmtId="176" fontId="4" fillId="5" borderId="6" xfId="0" applyNumberFormat="1" applyFont="1" applyFill="1" applyBorder="1" applyAlignment="1">
      <alignment horizontal="center" vertical="center"/>
    </xf>
    <xf numFmtId="176" fontId="4" fillId="5" borderId="3" xfId="0" applyNumberFormat="1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176" fontId="4" fillId="4" borderId="6" xfId="0" applyNumberFormat="1" applyFont="1" applyFill="1" applyBorder="1" applyAlignment="1">
      <alignment horizontal="center" vertical="center"/>
    </xf>
    <xf numFmtId="176" fontId="4" fillId="6" borderId="1" xfId="0" applyNumberFormat="1" applyFont="1" applyFill="1" applyBorder="1" applyAlignment="1">
      <alignment horizontal="center" vertical="center"/>
    </xf>
    <xf numFmtId="176" fontId="4" fillId="6" borderId="4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CCFFFF"/>
      <color rgb="FFFF9966"/>
      <color rgb="FFFFFFCC"/>
      <color rgb="FF66FF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25DAC-52C8-4840-8675-BBFC29B0B169}">
  <dimension ref="B1:W9"/>
  <sheetViews>
    <sheetView showGridLines="0" tabSelected="1" zoomScale="80" zoomScaleNormal="80" workbookViewId="0">
      <selection activeCell="G15" sqref="G15"/>
    </sheetView>
  </sheetViews>
  <sheetFormatPr defaultRowHeight="18.75" x14ac:dyDescent="0.4"/>
  <cols>
    <col min="1" max="1" width="2.625" customWidth="1"/>
    <col min="2" max="2" width="5.625" customWidth="1"/>
    <col min="3" max="3" width="8.625" customWidth="1"/>
    <col min="4" max="4" width="4.625" customWidth="1"/>
    <col min="5" max="5" width="8.625" customWidth="1"/>
    <col min="6" max="6" width="4.625" customWidth="1"/>
    <col min="7" max="7" width="8.625" customWidth="1"/>
    <col min="8" max="8" width="4.625" customWidth="1"/>
    <col min="9" max="9" width="8.625" customWidth="1"/>
    <col min="10" max="10" width="4.625" customWidth="1"/>
    <col min="11" max="11" width="8.625" customWidth="1"/>
    <col min="12" max="12" width="4.625" customWidth="1"/>
    <col min="13" max="13" width="8.625" customWidth="1"/>
    <col min="14" max="14" width="4.625" customWidth="1"/>
    <col min="15" max="15" width="8.625" customWidth="1"/>
    <col min="16" max="16" width="4.625" customWidth="1"/>
    <col min="17" max="17" width="8.625" customWidth="1"/>
    <col min="18" max="18" width="4.625" customWidth="1"/>
    <col min="19" max="19" width="8.625" customWidth="1"/>
    <col min="20" max="20" width="4.625" customWidth="1"/>
    <col min="21" max="21" width="8.625" customWidth="1"/>
    <col min="22" max="22" width="4.625" customWidth="1"/>
    <col min="23" max="23" width="8.625" customWidth="1"/>
  </cols>
  <sheetData>
    <row r="1" spans="2:23" ht="24" x14ac:dyDescent="0.4">
      <c r="B1" s="19" t="s">
        <v>1</v>
      </c>
      <c r="C1" s="19"/>
      <c r="D1" s="19"/>
      <c r="E1" s="4">
        <v>2105</v>
      </c>
      <c r="F1" t="s">
        <v>0</v>
      </c>
    </row>
    <row r="2" spans="2:23" ht="24" x14ac:dyDescent="0.4">
      <c r="B2" s="19" t="s">
        <v>2</v>
      </c>
      <c r="C2" s="19"/>
      <c r="D2" s="19"/>
      <c r="E2" s="4">
        <v>90</v>
      </c>
      <c r="F2" t="s">
        <v>3</v>
      </c>
    </row>
    <row r="3" spans="2:23" ht="24.75" thickBot="1" x14ac:dyDescent="0.45">
      <c r="C3" s="3">
        <v>34</v>
      </c>
      <c r="D3" s="1"/>
      <c r="E3" s="3">
        <v>30</v>
      </c>
      <c r="F3" s="1"/>
      <c r="G3" s="3">
        <v>27</v>
      </c>
      <c r="H3" s="1"/>
      <c r="I3" s="3">
        <v>25</v>
      </c>
      <c r="J3" s="1"/>
      <c r="K3" s="3">
        <v>23</v>
      </c>
      <c r="L3" s="1"/>
      <c r="M3" s="3">
        <v>21</v>
      </c>
      <c r="N3" s="1"/>
      <c r="O3" s="3">
        <v>19</v>
      </c>
      <c r="P3" s="1"/>
      <c r="Q3" s="3">
        <v>17</v>
      </c>
      <c r="R3" s="1"/>
      <c r="S3" s="3">
        <v>15</v>
      </c>
      <c r="T3" s="1"/>
      <c r="U3" s="3">
        <v>13</v>
      </c>
      <c r="V3" s="1"/>
      <c r="W3" s="3">
        <v>11</v>
      </c>
    </row>
    <row r="4" spans="2:23" ht="19.5" thickBot="1" x14ac:dyDescent="0.45">
      <c r="B4" s="18">
        <v>34</v>
      </c>
      <c r="C4" s="16">
        <f>($E1/1000)*($E2/60)*C6*3.6</f>
        <v>11.366999999999999</v>
      </c>
      <c r="D4" s="10">
        <f>$E2*C6/E6</f>
        <v>79.411764705882348</v>
      </c>
      <c r="E4" s="16">
        <f>($E1/1000)*($E2/60)*E6*3.6</f>
        <v>12.882599999999998</v>
      </c>
      <c r="F4" s="10">
        <f>$E2*E6/G6</f>
        <v>81</v>
      </c>
      <c r="G4" s="16">
        <f>($E1/1000)*($E2/60)*G6*3.6</f>
        <v>14.314</v>
      </c>
      <c r="H4" s="10">
        <f>$E2*G6/I6</f>
        <v>83.333333333333329</v>
      </c>
      <c r="I4" s="16">
        <f>($E1/1000)*($E2/60)*I6*3.6</f>
        <v>15.45912</v>
      </c>
      <c r="J4" s="10">
        <f>$E2*I6/K6</f>
        <v>82.800000000000011</v>
      </c>
      <c r="K4" s="16">
        <f>($E1/1000)*($E2/60)*K6*3.6</f>
        <v>16.803391304347826</v>
      </c>
      <c r="L4" s="10">
        <f>$E2*K6/M6</f>
        <v>82.173913043478265</v>
      </c>
      <c r="M4" s="16">
        <f>($E1/1000)*($E2/60)*M6*3.6</f>
        <v>18.403714285714283</v>
      </c>
      <c r="N4" s="10">
        <f>$E2*M6/O6</f>
        <v>81.428571428571431</v>
      </c>
      <c r="O4" s="16">
        <f>($E1/1000)*($E2/60)*O6*3.6</f>
        <v>20.340947368421052</v>
      </c>
      <c r="P4" s="10">
        <f>$E2*O6/Q6</f>
        <v>80.526315789473685</v>
      </c>
      <c r="Q4" s="16">
        <f>($E1/1000)*($E2/60)*Q6*3.6</f>
        <v>22.733999999999998</v>
      </c>
      <c r="R4" s="10">
        <f>$E2*Q6/S6</f>
        <v>79.411764705882348</v>
      </c>
      <c r="S4" s="16">
        <f>($E1/1000)*($E2/60)*S6*3.6</f>
        <v>25.765199999999997</v>
      </c>
      <c r="T4" s="10">
        <f>$E2*S6/U6</f>
        <v>78</v>
      </c>
      <c r="U4" s="16">
        <f>($E1/1000)*($E2/60)*U6*3.6</f>
        <v>29.729076923076921</v>
      </c>
      <c r="V4" s="10">
        <f>$E2*U6/W6</f>
        <v>76.15384615384616</v>
      </c>
      <c r="W4" s="14">
        <f>($E1/1000)*($E2/60)*W6*3.6</f>
        <v>35.134363636363631</v>
      </c>
    </row>
    <row r="5" spans="2:23" ht="19.5" thickBot="1" x14ac:dyDescent="0.45">
      <c r="B5" s="18"/>
      <c r="C5" s="15"/>
      <c r="D5" s="5">
        <f>E4-C4</f>
        <v>1.5155999999999992</v>
      </c>
      <c r="E5" s="15"/>
      <c r="F5" s="5">
        <f>G4-E4</f>
        <v>1.4314000000000018</v>
      </c>
      <c r="G5" s="15"/>
      <c r="H5" s="5">
        <f>I4-G4</f>
        <v>1.1451200000000004</v>
      </c>
      <c r="I5" s="15"/>
      <c r="J5" s="5">
        <f>K4-I4</f>
        <v>1.344271304347826</v>
      </c>
      <c r="K5" s="15"/>
      <c r="L5" s="5">
        <f>M4-K4</f>
        <v>1.6003229813664568</v>
      </c>
      <c r="M5" s="15"/>
      <c r="N5" s="5">
        <f>O4-M4</f>
        <v>1.9372330827067685</v>
      </c>
      <c r="O5" s="15"/>
      <c r="P5" s="5">
        <f>Q4-O4</f>
        <v>2.3930526315789464</v>
      </c>
      <c r="Q5" s="15"/>
      <c r="R5" s="5">
        <f>S4-Q4</f>
        <v>3.0311999999999983</v>
      </c>
      <c r="S5" s="15"/>
      <c r="T5" s="5">
        <f>U4-S4</f>
        <v>3.9638769230769242</v>
      </c>
      <c r="U5" s="15"/>
      <c r="V5" s="5">
        <f>W4-U4</f>
        <v>5.40528671328671</v>
      </c>
      <c r="W5" s="15"/>
    </row>
    <row r="6" spans="2:23" ht="19.5" thickBot="1" x14ac:dyDescent="0.45">
      <c r="B6" s="18"/>
      <c r="C6" s="6">
        <f>B4/C3</f>
        <v>1</v>
      </c>
      <c r="D6" s="7">
        <f>$E2*E6/C6</f>
        <v>102</v>
      </c>
      <c r="E6" s="8">
        <f>B4/E3</f>
        <v>1.1333333333333333</v>
      </c>
      <c r="F6" s="7">
        <f>$E2*G6/E6</f>
        <v>100.00000000000001</v>
      </c>
      <c r="G6" s="8">
        <f>B4/G3</f>
        <v>1.2592592592592593</v>
      </c>
      <c r="H6" s="7">
        <f>$E2*I6/G6</f>
        <v>97.2</v>
      </c>
      <c r="I6" s="8">
        <f>B4/I3</f>
        <v>1.36</v>
      </c>
      <c r="J6" s="7">
        <f>$E2*K6/I6</f>
        <v>97.826086956521735</v>
      </c>
      <c r="K6" s="8">
        <f>B4/K3</f>
        <v>1.4782608695652173</v>
      </c>
      <c r="L6" s="7">
        <f>$E2*M6/K6</f>
        <v>98.571428571428584</v>
      </c>
      <c r="M6" s="8">
        <f>B4/M3</f>
        <v>1.6190476190476191</v>
      </c>
      <c r="N6" s="7">
        <f>$E2*O6/M6</f>
        <v>99.473684210526315</v>
      </c>
      <c r="O6" s="8">
        <f>B4/O3</f>
        <v>1.7894736842105263</v>
      </c>
      <c r="P6" s="7">
        <f>$E2*Q6/O6</f>
        <v>100.58823529411765</v>
      </c>
      <c r="Q6" s="8">
        <f>B4/Q3</f>
        <v>2</v>
      </c>
      <c r="R6" s="7">
        <f>$E2*S6/Q6</f>
        <v>102</v>
      </c>
      <c r="S6" s="8">
        <f>B4/S3</f>
        <v>2.2666666666666666</v>
      </c>
      <c r="T6" s="7">
        <f>$E2*U6/S6</f>
        <v>103.84615384615385</v>
      </c>
      <c r="U6" s="8">
        <f>B4/U3</f>
        <v>2.6153846153846154</v>
      </c>
      <c r="V6" s="7">
        <f>$E2*W6/U6</f>
        <v>106.36363636363636</v>
      </c>
      <c r="W6" s="8">
        <f>B4/W3</f>
        <v>3.0909090909090908</v>
      </c>
    </row>
    <row r="7" spans="2:23" ht="19.5" thickBot="1" x14ac:dyDescent="0.45">
      <c r="B7" s="18">
        <v>50</v>
      </c>
      <c r="C7" s="16">
        <f>($E1/1000)*($E2/60)*C9*3.6</f>
        <v>16.716176470588238</v>
      </c>
      <c r="D7" s="10">
        <f>$E2*C9/E9</f>
        <v>79.411764705882362</v>
      </c>
      <c r="E7" s="16">
        <f>($E1/1000)*($E2/60)*E9*3.6</f>
        <v>18.945</v>
      </c>
      <c r="F7" s="10">
        <f>$E2*E9/G9</f>
        <v>81</v>
      </c>
      <c r="G7" s="16">
        <f>($E1/1000)*($E2/60)*G9*3.6</f>
        <v>21.049999999999997</v>
      </c>
      <c r="H7" s="10">
        <f>$E2*G9/I9</f>
        <v>83.333333333333329</v>
      </c>
      <c r="I7" s="14">
        <f>($E1/1000)*($E2/60)*I9*3.6</f>
        <v>22.733999999999998</v>
      </c>
      <c r="J7" s="11">
        <f>$E2*I9/K9</f>
        <v>82.800000000000011</v>
      </c>
      <c r="K7" s="16">
        <f>($E1/1000)*($E2/60)*K9*3.6</f>
        <v>24.710869565217386</v>
      </c>
      <c r="L7" s="10">
        <f>$E2*K9/M9</f>
        <v>82.173913043478251</v>
      </c>
      <c r="M7" s="16">
        <f>($E1/1000)*($E2/60)*M9*3.6</f>
        <v>27.064285714285713</v>
      </c>
      <c r="N7" s="10">
        <f>$E2*M9/O9</f>
        <v>81.428571428571416</v>
      </c>
      <c r="O7" s="16">
        <f>($E1/1000)*($E2/60)*O9*3.6</f>
        <v>29.913157894736841</v>
      </c>
      <c r="P7" s="10">
        <f>$E2*O9/Q9</f>
        <v>80.526315789473685</v>
      </c>
      <c r="Q7" s="16">
        <f>($E1/1000)*($E2/60)*Q9*3.6</f>
        <v>33.432352941176475</v>
      </c>
      <c r="R7" s="10">
        <f>$E2*Q9/S9</f>
        <v>79.411764705882362</v>
      </c>
      <c r="S7" s="16">
        <f>($E1/1000)*($E2/60)*S9*3.6</f>
        <v>37.89</v>
      </c>
      <c r="T7" s="10">
        <f>$E2*S9/U9</f>
        <v>78</v>
      </c>
      <c r="U7" s="16">
        <f>($E1/1000)*($E2/60)*U9*3.6</f>
        <v>43.719230769230769</v>
      </c>
      <c r="V7" s="10">
        <f>$E2*U9/W9</f>
        <v>76.15384615384616</v>
      </c>
      <c r="W7" s="14">
        <f>($E1/1000)*($E2/60)*W9*3.6</f>
        <v>51.668181818181814</v>
      </c>
    </row>
    <row r="8" spans="2:23" ht="19.5" thickBot="1" x14ac:dyDescent="0.45">
      <c r="B8" s="18"/>
      <c r="C8" s="15"/>
      <c r="D8" s="5">
        <f>E7-C7</f>
        <v>2.2288235294117626</v>
      </c>
      <c r="E8" s="15"/>
      <c r="F8" s="5">
        <f>G7-E7</f>
        <v>2.1049999999999969</v>
      </c>
      <c r="G8" s="15"/>
      <c r="H8" s="5">
        <f>I7-G7</f>
        <v>1.6840000000000011</v>
      </c>
      <c r="I8" s="17"/>
      <c r="J8" s="9">
        <f>K7-I7</f>
        <v>1.9768695652173882</v>
      </c>
      <c r="K8" s="15"/>
      <c r="L8" s="5">
        <f>M7-K7</f>
        <v>2.3534161490683267</v>
      </c>
      <c r="M8" s="15"/>
      <c r="N8" s="5">
        <f>O7-M7</f>
        <v>2.8488721804511279</v>
      </c>
      <c r="O8" s="15"/>
      <c r="P8" s="5">
        <f>Q7-O7</f>
        <v>3.5191950464396342</v>
      </c>
      <c r="Q8" s="15"/>
      <c r="R8" s="5">
        <f>S7-Q7</f>
        <v>4.4576470588235253</v>
      </c>
      <c r="S8" s="15"/>
      <c r="T8" s="5">
        <f>U7-S7</f>
        <v>5.8292307692307688</v>
      </c>
      <c r="U8" s="15"/>
      <c r="V8" s="5">
        <f>W7-U7</f>
        <v>7.9489510489510451</v>
      </c>
      <c r="W8" s="15"/>
    </row>
    <row r="9" spans="2:23" ht="19.5" thickBot="1" x14ac:dyDescent="0.45">
      <c r="B9" s="18"/>
      <c r="C9" s="6">
        <f>B7/C3</f>
        <v>1.4705882352941178</v>
      </c>
      <c r="D9" s="7">
        <f>$E2*E9/C9</f>
        <v>101.99999999999999</v>
      </c>
      <c r="E9" s="8">
        <f>B7/E3</f>
        <v>1.6666666666666667</v>
      </c>
      <c r="F9" s="7">
        <f>$E2*G9/E9</f>
        <v>99.999999999999986</v>
      </c>
      <c r="G9" s="8">
        <f>B7/G3</f>
        <v>1.8518518518518519</v>
      </c>
      <c r="H9" s="7">
        <f>$E2*I9/G9</f>
        <v>97.2</v>
      </c>
      <c r="I9" s="8">
        <f>B7/I3</f>
        <v>2</v>
      </c>
      <c r="J9" s="7">
        <f>$E2*K9/I9</f>
        <v>97.826086956521735</v>
      </c>
      <c r="K9" s="8">
        <f>B7/K3</f>
        <v>2.1739130434782608</v>
      </c>
      <c r="L9" s="7">
        <f>$E2*M9/K9</f>
        <v>98.571428571428569</v>
      </c>
      <c r="M9" s="8">
        <f>B7/M3</f>
        <v>2.3809523809523809</v>
      </c>
      <c r="N9" s="7">
        <f>$E2*O9/M9</f>
        <v>99.473684210526329</v>
      </c>
      <c r="O9" s="8">
        <f>B7/O3</f>
        <v>2.6315789473684212</v>
      </c>
      <c r="P9" s="7">
        <f>$E2*Q9/O9</f>
        <v>100.58823529411765</v>
      </c>
      <c r="Q9" s="8">
        <f>B7/Q3</f>
        <v>2.9411764705882355</v>
      </c>
      <c r="R9" s="7">
        <f>$E2*S9/Q9</f>
        <v>101.99999999999999</v>
      </c>
      <c r="S9" s="8">
        <f>B7/S3</f>
        <v>3.3333333333333335</v>
      </c>
      <c r="T9" s="7">
        <f>$E2*U9/S9</f>
        <v>103.84615384615385</v>
      </c>
      <c r="U9" s="8">
        <f>B7/U3</f>
        <v>3.8461538461538463</v>
      </c>
      <c r="V9" s="7">
        <f>$E2*W9/U9</f>
        <v>106.36363636363637</v>
      </c>
      <c r="W9" s="8">
        <f>B7/W3</f>
        <v>4.5454545454545459</v>
      </c>
    </row>
  </sheetData>
  <mergeCells count="26">
    <mergeCell ref="B4:B6"/>
    <mergeCell ref="B7:B9"/>
    <mergeCell ref="C4:C5"/>
    <mergeCell ref="C7:C8"/>
    <mergeCell ref="B1:D1"/>
    <mergeCell ref="B2:D2"/>
    <mergeCell ref="E4:E5"/>
    <mergeCell ref="E7:E8"/>
    <mergeCell ref="G4:G5"/>
    <mergeCell ref="G7:G8"/>
    <mergeCell ref="I4:I5"/>
    <mergeCell ref="I7:I8"/>
    <mergeCell ref="K4:K5"/>
    <mergeCell ref="K7:K8"/>
    <mergeCell ref="M4:M5"/>
    <mergeCell ref="M7:M8"/>
    <mergeCell ref="O4:O5"/>
    <mergeCell ref="O7:O8"/>
    <mergeCell ref="W4:W5"/>
    <mergeCell ref="W7:W8"/>
    <mergeCell ref="Q4:Q5"/>
    <mergeCell ref="Q7:Q8"/>
    <mergeCell ref="S4:S5"/>
    <mergeCell ref="S7:S8"/>
    <mergeCell ref="U4:U5"/>
    <mergeCell ref="U7:U8"/>
  </mergeCells>
  <phoneticPr fontId="2"/>
  <pageMargins left="0.7" right="0.7" top="0.75" bottom="0.75" header="0.3" footer="0.3"/>
  <pageSetup paperSize="9" orientation="portrait" horizontalDpi="4294967293" verticalDpi="0" r:id="rId1"/>
  <ignoredErrors>
    <ignoredError sqref="D4 F4 H4 J4 L4 N4 P4 R4 T4 V4 V6:V7 T6:T7 R6:R7 P6:P7 N6:N7 L6:L7 J6:J7 H6:H7 F6:F7 D6:D7 D9 F9 H9 L9 J9 N9 P9 R9 T9 V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23D22-B9E2-4D89-9515-65A9457F7F08}">
  <dimension ref="B1:Y9"/>
  <sheetViews>
    <sheetView showGridLines="0" zoomScale="80" zoomScaleNormal="80" workbookViewId="0"/>
  </sheetViews>
  <sheetFormatPr defaultRowHeight="18.75" x14ac:dyDescent="0.4"/>
  <cols>
    <col min="1" max="1" width="2.625" customWidth="1"/>
    <col min="2" max="2" width="5.625" customWidth="1"/>
    <col min="3" max="3" width="8.625" customWidth="1"/>
    <col min="4" max="4" width="4.625" customWidth="1"/>
    <col min="5" max="5" width="8.625" customWidth="1"/>
    <col min="6" max="6" width="4.625" customWidth="1"/>
    <col min="7" max="7" width="8.625" customWidth="1"/>
    <col min="8" max="8" width="4.625" customWidth="1"/>
    <col min="9" max="9" width="8.625" customWidth="1"/>
    <col min="10" max="10" width="4.625" customWidth="1"/>
    <col min="11" max="11" width="8.625" customWidth="1"/>
    <col min="12" max="12" width="4.625" customWidth="1"/>
    <col min="13" max="13" width="8.625" customWidth="1"/>
    <col min="14" max="14" width="4.625" customWidth="1"/>
    <col min="15" max="15" width="8.625" customWidth="1"/>
    <col min="16" max="16" width="4.625" customWidth="1"/>
    <col min="17" max="17" width="8.625" customWidth="1"/>
    <col min="18" max="18" width="4.625" customWidth="1"/>
    <col min="19" max="19" width="8.625" customWidth="1"/>
    <col min="20" max="20" width="4.625" customWidth="1"/>
    <col min="21" max="21" width="8.625" customWidth="1"/>
    <col min="22" max="22" width="4.625" customWidth="1"/>
    <col min="23" max="23" width="8.625" customWidth="1"/>
    <col min="24" max="24" width="4.625" customWidth="1"/>
    <col min="25" max="25" width="8.625" customWidth="1"/>
  </cols>
  <sheetData>
    <row r="1" spans="2:25" ht="24" x14ac:dyDescent="0.4">
      <c r="B1" s="19" t="s">
        <v>1</v>
      </c>
      <c r="C1" s="19"/>
      <c r="D1" s="19"/>
      <c r="E1" s="4">
        <v>2105</v>
      </c>
      <c r="F1" t="s">
        <v>0</v>
      </c>
    </row>
    <row r="2" spans="2:25" ht="24" x14ac:dyDescent="0.4">
      <c r="B2" s="19" t="s">
        <v>2</v>
      </c>
      <c r="C2" s="19"/>
      <c r="D2" s="19"/>
      <c r="E2" s="4">
        <v>90</v>
      </c>
      <c r="F2" t="s">
        <v>3</v>
      </c>
    </row>
    <row r="3" spans="2:25" ht="24.75" thickBot="1" x14ac:dyDescent="0.45">
      <c r="C3" s="3">
        <v>30</v>
      </c>
      <c r="D3" s="2"/>
      <c r="E3" s="3">
        <v>27</v>
      </c>
      <c r="F3" s="2"/>
      <c r="G3" s="3">
        <v>24</v>
      </c>
      <c r="H3" s="2"/>
      <c r="I3" s="3">
        <v>21</v>
      </c>
      <c r="J3" s="2"/>
      <c r="K3" s="3">
        <v>19</v>
      </c>
      <c r="L3" s="2"/>
      <c r="M3" s="3">
        <v>17</v>
      </c>
      <c r="N3" s="2"/>
      <c r="O3" s="3">
        <v>16</v>
      </c>
      <c r="P3" s="2"/>
      <c r="Q3" s="3">
        <v>15</v>
      </c>
      <c r="R3" s="2"/>
      <c r="S3" s="3">
        <v>14</v>
      </c>
      <c r="T3" s="2"/>
      <c r="U3" s="3">
        <v>13</v>
      </c>
      <c r="V3" s="2"/>
      <c r="W3" s="3">
        <v>12</v>
      </c>
      <c r="X3" s="2"/>
      <c r="Y3" s="3">
        <v>11</v>
      </c>
    </row>
    <row r="4" spans="2:25" ht="19.5" thickBot="1" x14ac:dyDescent="0.45">
      <c r="B4" s="18">
        <v>36</v>
      </c>
      <c r="C4" s="16">
        <f>($E1/1000)*($E2/60)*C6*3.6</f>
        <v>13.6404</v>
      </c>
      <c r="D4" s="10">
        <f>$E2*C6/E6</f>
        <v>81</v>
      </c>
      <c r="E4" s="16">
        <f>($E1/1000)*($E2/60)*E6*3.6</f>
        <v>15.155999999999997</v>
      </c>
      <c r="F4" s="10">
        <f>$E2*E6/G6</f>
        <v>80</v>
      </c>
      <c r="G4" s="16">
        <f>($E1/1000)*($E2/60)*G6*3.6</f>
        <v>17.0505</v>
      </c>
      <c r="H4" s="10">
        <f>$E2*G6/I6</f>
        <v>78.75</v>
      </c>
      <c r="I4" s="16">
        <f>($E1/1000)*($E2/60)*I6*3.6</f>
        <v>19.48628571428571</v>
      </c>
      <c r="J4" s="10">
        <f>$E2*I6/K6</f>
        <v>81.428571428571431</v>
      </c>
      <c r="K4" s="16">
        <f>($E1/1000)*($E2/60)*K6*3.6</f>
        <v>21.537473684210525</v>
      </c>
      <c r="L4" s="10">
        <f>$E2*K6/M6</f>
        <v>80.526315789473671</v>
      </c>
      <c r="M4" s="16">
        <f>($E1/1000)*($E2/60)*M6*3.6</f>
        <v>24.071294117647057</v>
      </c>
      <c r="N4" s="10">
        <f>$E2*M6/O6</f>
        <v>84.705882352941174</v>
      </c>
      <c r="O4" s="16">
        <f>($E1/1000)*($E2/60)*O6*3.6</f>
        <v>25.575749999999999</v>
      </c>
      <c r="P4" s="10">
        <f>$E2*O6/Q6</f>
        <v>84.375</v>
      </c>
      <c r="Q4" s="16">
        <f>($E1/1000)*($E2/60)*Q6*3.6</f>
        <v>27.280799999999999</v>
      </c>
      <c r="R4" s="10">
        <f>$E2*Q6/S6</f>
        <v>84</v>
      </c>
      <c r="S4" s="16">
        <f>($E1/1000)*($E2/60)*S6*3.6</f>
        <v>29.229428571428574</v>
      </c>
      <c r="T4" s="10">
        <f>$E2*S6/U6</f>
        <v>83.571428571428584</v>
      </c>
      <c r="U4" s="16">
        <f>($E1/1000)*($E2/60)*U6*3.6</f>
        <v>31.477846153846151</v>
      </c>
      <c r="V4" s="10">
        <f>$E2*U6/W6</f>
        <v>83.07692307692308</v>
      </c>
      <c r="W4" s="16">
        <f>($E1/1000)*($E2/60)*W6*3.6</f>
        <v>34.100999999999999</v>
      </c>
      <c r="X4" s="10">
        <f>$E2*U6/Y6</f>
        <v>76.153846153846146</v>
      </c>
      <c r="Y4" s="14">
        <f>($E1/1000)*($E2/60)*Y6*3.6</f>
        <v>37.201090909090908</v>
      </c>
    </row>
    <row r="5" spans="2:25" ht="19.5" thickBot="1" x14ac:dyDescent="0.45">
      <c r="B5" s="18"/>
      <c r="C5" s="15"/>
      <c r="D5" s="5">
        <f>E4-C4</f>
        <v>1.5155999999999974</v>
      </c>
      <c r="E5" s="15"/>
      <c r="F5" s="5">
        <f>G4-E4</f>
        <v>1.8945000000000025</v>
      </c>
      <c r="G5" s="15"/>
      <c r="H5" s="5">
        <f>I4-G4</f>
        <v>2.4357857142857107</v>
      </c>
      <c r="I5" s="15"/>
      <c r="J5" s="5">
        <f>K4-I4</f>
        <v>2.0511879699248148</v>
      </c>
      <c r="K5" s="15"/>
      <c r="L5" s="5">
        <f>M4-K4</f>
        <v>2.5338204334365315</v>
      </c>
      <c r="M5" s="15"/>
      <c r="N5" s="5">
        <f>O4-M4</f>
        <v>1.5044558823529428</v>
      </c>
      <c r="O5" s="15"/>
      <c r="P5" s="5">
        <f>Q4-O4</f>
        <v>1.70505</v>
      </c>
      <c r="Q5" s="15"/>
      <c r="R5" s="5">
        <f>S4-Q4</f>
        <v>1.9486285714285749</v>
      </c>
      <c r="S5" s="15"/>
      <c r="T5" s="5">
        <f>U4-S4</f>
        <v>2.2484175824175772</v>
      </c>
      <c r="U5" s="15"/>
      <c r="V5" s="5">
        <f>W4-U4</f>
        <v>2.6231538461538477</v>
      </c>
      <c r="W5" s="15"/>
      <c r="X5" s="5">
        <f>Y4-U4</f>
        <v>5.7232447552447567</v>
      </c>
      <c r="Y5" s="15"/>
    </row>
    <row r="6" spans="2:25" ht="19.5" thickBot="1" x14ac:dyDescent="0.45">
      <c r="B6" s="18"/>
      <c r="C6" s="6">
        <f>B4/C3</f>
        <v>1.2</v>
      </c>
      <c r="D6" s="7">
        <f>$E2*E6/C6</f>
        <v>100</v>
      </c>
      <c r="E6" s="8">
        <f>B4/E3</f>
        <v>1.3333333333333333</v>
      </c>
      <c r="F6" s="7">
        <f>$E2*G6/E6</f>
        <v>101.25</v>
      </c>
      <c r="G6" s="8">
        <f>B4/G3</f>
        <v>1.5</v>
      </c>
      <c r="H6" s="7">
        <f>$E2*I6/G6</f>
        <v>102.85714285714285</v>
      </c>
      <c r="I6" s="8">
        <f>B4/I3</f>
        <v>1.7142857142857142</v>
      </c>
      <c r="J6" s="7">
        <f>$E2*K6/I6</f>
        <v>99.473684210526315</v>
      </c>
      <c r="K6" s="8">
        <f>B4/K3</f>
        <v>1.8947368421052631</v>
      </c>
      <c r="L6" s="7">
        <f>$E2*M6/K6</f>
        <v>100.58823529411765</v>
      </c>
      <c r="M6" s="8">
        <f>B4/M3</f>
        <v>2.1176470588235294</v>
      </c>
      <c r="N6" s="7">
        <f>$E2*O6/M6</f>
        <v>95.625</v>
      </c>
      <c r="O6" s="8">
        <f>B4/O3</f>
        <v>2.25</v>
      </c>
      <c r="P6" s="7">
        <f>$E2*Q6/O6</f>
        <v>96</v>
      </c>
      <c r="Q6" s="8">
        <f>B4/Q3</f>
        <v>2.4</v>
      </c>
      <c r="R6" s="7">
        <f>$E2*S6/Q6</f>
        <v>96.428571428571445</v>
      </c>
      <c r="S6" s="8">
        <f>B4/S3</f>
        <v>2.5714285714285716</v>
      </c>
      <c r="T6" s="7">
        <f>$E2*U6/S6</f>
        <v>96.92307692307692</v>
      </c>
      <c r="U6" s="8">
        <f>B4/U3</f>
        <v>2.7692307692307692</v>
      </c>
      <c r="V6" s="7">
        <f>$E2*W6/U6</f>
        <v>97.5</v>
      </c>
      <c r="W6" s="8">
        <f>B4/W3</f>
        <v>3</v>
      </c>
      <c r="X6" s="7">
        <f>$E2*Y6/U6</f>
        <v>106.36363636363637</v>
      </c>
      <c r="Y6" s="8">
        <f>B4/Y3</f>
        <v>3.2727272727272729</v>
      </c>
    </row>
    <row r="7" spans="2:25" ht="19.5" thickBot="1" x14ac:dyDescent="0.45">
      <c r="B7" s="18">
        <v>52</v>
      </c>
      <c r="C7" s="16">
        <f>($E1/1000)*($E2/60)*C9*3.6</f>
        <v>19.7028</v>
      </c>
      <c r="D7" s="10">
        <f>$E2*C9/E9</f>
        <v>81</v>
      </c>
      <c r="E7" s="16">
        <f>($E1/1000)*($E2/60)*E9*3.6</f>
        <v>21.891999999999999</v>
      </c>
      <c r="F7" s="10">
        <f>$E2*E9/G9</f>
        <v>80</v>
      </c>
      <c r="G7" s="16">
        <f>($E1/1000)*($E2/60)*G9*3.6</f>
        <v>24.628499999999995</v>
      </c>
      <c r="H7" s="10">
        <f>$E2*G9/I9</f>
        <v>78.75</v>
      </c>
      <c r="I7" s="14">
        <f>($E1/1000)*($E2/60)*I9*3.6</f>
        <v>28.146857142857144</v>
      </c>
      <c r="J7" s="11">
        <f>$E2*I9/K9</f>
        <v>81.428571428571431</v>
      </c>
      <c r="K7" s="16">
        <f>($E1/1000)*($E2/60)*K9*3.6</f>
        <v>31.109684210526318</v>
      </c>
      <c r="L7" s="10">
        <f>$E2*K9/M9</f>
        <v>80.526315789473699</v>
      </c>
      <c r="M7" s="16">
        <f>($E1/1000)*($E2/60)*M9*3.6</f>
        <v>34.769647058823523</v>
      </c>
      <c r="N7" s="10">
        <f>$E2*M9/O9</f>
        <v>84.70588235294116</v>
      </c>
      <c r="O7" s="16">
        <f>($E1/1000)*($E2/60)*O9*3.6</f>
        <v>36.942750000000004</v>
      </c>
      <c r="P7" s="10">
        <f>$E2*O9/Q9</f>
        <v>84.375</v>
      </c>
      <c r="Q7" s="16">
        <f>($E1/1000)*($E2/60)*Q9*3.6</f>
        <v>39.4056</v>
      </c>
      <c r="R7" s="10">
        <f>$E2*Q9/S9</f>
        <v>84</v>
      </c>
      <c r="S7" s="16">
        <f>($E1/1000)*($E2/60)*S9*3.6</f>
        <v>42.220285714285716</v>
      </c>
      <c r="T7" s="10">
        <f>$E2*S9/U9</f>
        <v>83.571428571428569</v>
      </c>
      <c r="U7" s="16">
        <f>($E1/1000)*($E2/60)*U9*3.6</f>
        <v>45.467999999999996</v>
      </c>
      <c r="V7" s="10">
        <f>$E2*U9/W9</f>
        <v>83.07692307692308</v>
      </c>
      <c r="W7" s="16">
        <f>($E1/1000)*($E2/60)*W9*3.6</f>
        <v>49.256999999999991</v>
      </c>
      <c r="X7" s="10">
        <f>$E2*U9/Y9</f>
        <v>76.153846153846146</v>
      </c>
      <c r="Y7" s="14">
        <f>($E1/1000)*($E2/60)*Y9*3.6</f>
        <v>53.734909090909092</v>
      </c>
    </row>
    <row r="8" spans="2:25" ht="19.5" thickBot="1" x14ac:dyDescent="0.45">
      <c r="B8" s="18"/>
      <c r="C8" s="15"/>
      <c r="D8" s="5">
        <f>E7-C7</f>
        <v>2.1891999999999996</v>
      </c>
      <c r="E8" s="15"/>
      <c r="F8" s="5">
        <f>G7-E7</f>
        <v>2.7364999999999959</v>
      </c>
      <c r="G8" s="15"/>
      <c r="H8" s="5">
        <f>I7-G7</f>
        <v>3.5183571428571483</v>
      </c>
      <c r="I8" s="17"/>
      <c r="J8" s="9">
        <f>K7-I7</f>
        <v>2.9628270676691741</v>
      </c>
      <c r="K8" s="15"/>
      <c r="L8" s="5">
        <f>M7-K7</f>
        <v>3.6599628482972051</v>
      </c>
      <c r="M8" s="15"/>
      <c r="N8" s="5">
        <f>O7-M7</f>
        <v>2.1731029411764808</v>
      </c>
      <c r="O8" s="15"/>
      <c r="P8" s="5">
        <f>Q7-O7</f>
        <v>2.462849999999996</v>
      </c>
      <c r="Q8" s="15"/>
      <c r="R8" s="5">
        <f>S7-Q7</f>
        <v>2.8146857142857158</v>
      </c>
      <c r="S8" s="15"/>
      <c r="T8" s="5">
        <f>U7-S7</f>
        <v>3.2477142857142809</v>
      </c>
      <c r="U8" s="15"/>
      <c r="V8" s="5">
        <f>W7-U7</f>
        <v>3.7889999999999944</v>
      </c>
      <c r="W8" s="15"/>
      <c r="X8" s="5">
        <f>Y7-U7</f>
        <v>8.2669090909090954</v>
      </c>
      <c r="Y8" s="15"/>
    </row>
    <row r="9" spans="2:25" ht="19.5" thickBot="1" x14ac:dyDescent="0.45">
      <c r="B9" s="18"/>
      <c r="C9" s="6">
        <f>B7/C3</f>
        <v>1.7333333333333334</v>
      </c>
      <c r="D9" s="7">
        <f>$E2*E9/C9</f>
        <v>99.999999999999986</v>
      </c>
      <c r="E9" s="8">
        <f>B7/E3</f>
        <v>1.9259259259259258</v>
      </c>
      <c r="F9" s="7">
        <f>$E2*G9/E9</f>
        <v>101.25</v>
      </c>
      <c r="G9" s="8">
        <f>B7/G3</f>
        <v>2.1666666666666665</v>
      </c>
      <c r="H9" s="7">
        <f>$E2*I9/G9</f>
        <v>102.85714285714286</v>
      </c>
      <c r="I9" s="8">
        <f>B7/I3</f>
        <v>2.4761904761904763</v>
      </c>
      <c r="J9" s="7">
        <f>$E2*K9/I9</f>
        <v>99.473684210526315</v>
      </c>
      <c r="K9" s="8">
        <f>B7/K3</f>
        <v>2.736842105263158</v>
      </c>
      <c r="L9" s="7">
        <f>$E2*M9/K9</f>
        <v>100.58823529411762</v>
      </c>
      <c r="M9" s="8">
        <f>B7/M3</f>
        <v>3.0588235294117645</v>
      </c>
      <c r="N9" s="7">
        <f>$E2*O9/M9</f>
        <v>95.625</v>
      </c>
      <c r="O9" s="8">
        <f>B7/O3</f>
        <v>3.25</v>
      </c>
      <c r="P9" s="7">
        <f>$E2*Q9/O9</f>
        <v>96</v>
      </c>
      <c r="Q9" s="8">
        <f>B7/Q3</f>
        <v>3.4666666666666668</v>
      </c>
      <c r="R9" s="7">
        <f>$E2*S9/Q9</f>
        <v>96.428571428571416</v>
      </c>
      <c r="S9" s="8">
        <f>B7/S3</f>
        <v>3.7142857142857144</v>
      </c>
      <c r="T9" s="7">
        <f>$E2*U9/S9</f>
        <v>96.92307692307692</v>
      </c>
      <c r="U9" s="8">
        <f>B7/U3</f>
        <v>4</v>
      </c>
      <c r="V9" s="7">
        <f>$E2*W9/U9</f>
        <v>97.5</v>
      </c>
      <c r="W9" s="8">
        <f>B7/W3</f>
        <v>4.333333333333333</v>
      </c>
      <c r="X9" s="7">
        <f>$E2*Y9/U9</f>
        <v>106.36363636363637</v>
      </c>
      <c r="Y9" s="8">
        <f>B7/Y3</f>
        <v>4.7272727272727275</v>
      </c>
    </row>
  </sheetData>
  <mergeCells count="28">
    <mergeCell ref="Q7:Q8"/>
    <mergeCell ref="S7:S8"/>
    <mergeCell ref="U7:U8"/>
    <mergeCell ref="Y7:Y8"/>
    <mergeCell ref="W4:W5"/>
    <mergeCell ref="W7:W8"/>
    <mergeCell ref="U4:U5"/>
    <mergeCell ref="Y4:Y5"/>
    <mergeCell ref="Q4:Q5"/>
    <mergeCell ref="S4:S5"/>
    <mergeCell ref="B7:B9"/>
    <mergeCell ref="C7:C8"/>
    <mergeCell ref="E7:E8"/>
    <mergeCell ref="G7:G8"/>
    <mergeCell ref="I7:I8"/>
    <mergeCell ref="K7:K8"/>
    <mergeCell ref="M7:M8"/>
    <mergeCell ref="O7:O8"/>
    <mergeCell ref="I4:I5"/>
    <mergeCell ref="K4:K5"/>
    <mergeCell ref="M4:M5"/>
    <mergeCell ref="O4:O5"/>
    <mergeCell ref="G4:G5"/>
    <mergeCell ref="B1:D1"/>
    <mergeCell ref="B2:D2"/>
    <mergeCell ref="B4:B6"/>
    <mergeCell ref="C4:C5"/>
    <mergeCell ref="E4:E5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AB7BD-670A-400B-9C59-EDA24D1110E0}">
  <dimension ref="B1:Q12"/>
  <sheetViews>
    <sheetView showGridLines="0" zoomScale="80" zoomScaleNormal="80" workbookViewId="0"/>
  </sheetViews>
  <sheetFormatPr defaultRowHeight="18.75" x14ac:dyDescent="0.4"/>
  <cols>
    <col min="1" max="1" width="2.625" customWidth="1"/>
    <col min="2" max="2" width="5.625" customWidth="1"/>
    <col min="3" max="3" width="8.625" customWidth="1"/>
    <col min="4" max="4" width="4.625" customWidth="1"/>
    <col min="5" max="5" width="8.625" customWidth="1"/>
    <col min="6" max="6" width="4.625" customWidth="1"/>
    <col min="7" max="7" width="8.625" customWidth="1"/>
    <col min="8" max="8" width="4.625" customWidth="1"/>
    <col min="9" max="9" width="8.625" customWidth="1"/>
    <col min="10" max="10" width="4.625" customWidth="1"/>
    <col min="11" max="11" width="8.625" customWidth="1"/>
    <col min="12" max="12" width="4.625" customWidth="1"/>
    <col min="13" max="13" width="8.625" customWidth="1"/>
    <col min="14" max="14" width="4.625" customWidth="1"/>
    <col min="15" max="15" width="8.625" customWidth="1"/>
    <col min="16" max="16" width="4.625" customWidth="1"/>
    <col min="17" max="17" width="8.625" customWidth="1"/>
  </cols>
  <sheetData>
    <row r="1" spans="2:17" ht="24" x14ac:dyDescent="0.4">
      <c r="B1" s="19" t="s">
        <v>1</v>
      </c>
      <c r="C1" s="19"/>
      <c r="D1" s="19"/>
      <c r="E1" s="4">
        <v>2146</v>
      </c>
      <c r="F1" t="s">
        <v>0</v>
      </c>
    </row>
    <row r="2" spans="2:17" ht="24" x14ac:dyDescent="0.4">
      <c r="B2" s="19" t="s">
        <v>2</v>
      </c>
      <c r="C2" s="19"/>
      <c r="D2" s="19"/>
      <c r="E2" s="4">
        <v>90</v>
      </c>
      <c r="F2" t="s">
        <v>3</v>
      </c>
    </row>
    <row r="3" spans="2:17" ht="24.75" thickBot="1" x14ac:dyDescent="0.45">
      <c r="C3" s="3">
        <v>32</v>
      </c>
      <c r="D3" s="2"/>
      <c r="E3" s="3">
        <v>28</v>
      </c>
      <c r="F3" s="2"/>
      <c r="G3" s="3">
        <v>24</v>
      </c>
      <c r="H3" s="2"/>
      <c r="I3" s="3">
        <v>21</v>
      </c>
      <c r="J3" s="2"/>
      <c r="K3" s="3">
        <v>18</v>
      </c>
      <c r="L3" s="2"/>
      <c r="M3" s="3">
        <v>15</v>
      </c>
      <c r="N3" s="2"/>
      <c r="O3" s="3">
        <v>13</v>
      </c>
      <c r="P3" s="2"/>
      <c r="Q3" s="3">
        <v>11</v>
      </c>
    </row>
    <row r="4" spans="2:17" ht="19.5" thickBot="1" x14ac:dyDescent="0.45">
      <c r="B4" s="18">
        <v>28</v>
      </c>
      <c r="C4" s="16">
        <f>($E1/1000)*($E2/60)*C6*3.6</f>
        <v>10.139849999999999</v>
      </c>
      <c r="D4" s="10">
        <f>$E2*C6/E6</f>
        <v>78.75</v>
      </c>
      <c r="E4" s="16">
        <f>($E1/1000)*($E2/60)*E6*3.6</f>
        <v>11.5884</v>
      </c>
      <c r="F4" s="10">
        <f>$E2*E6/G6</f>
        <v>77.142857142857139</v>
      </c>
      <c r="G4" s="16">
        <f>($E1/1000)*($E2/60)*G6*3.6</f>
        <v>13.5198</v>
      </c>
      <c r="H4" s="10">
        <f>$E2*G6/I6</f>
        <v>78.75</v>
      </c>
      <c r="I4" s="16">
        <f>($E1/1000)*($E2/60)*I6*3.6</f>
        <v>15.4512</v>
      </c>
      <c r="J4" s="10">
        <f>$E2*I6/K6</f>
        <v>77.142857142857139</v>
      </c>
      <c r="K4" s="16">
        <f>($E1/1000)*($E2/60)*K6*3.6</f>
        <v>18.026400000000002</v>
      </c>
      <c r="L4" s="10">
        <f>$E2*K6/M6</f>
        <v>75</v>
      </c>
      <c r="M4" s="16">
        <f>($E1/1000)*($E2/60)*M6*3.6</f>
        <v>21.631679999999999</v>
      </c>
      <c r="N4" s="10">
        <f>$E2*M6/O6</f>
        <v>78</v>
      </c>
      <c r="O4" s="16">
        <f>($E1/1000)*($E2/60)*O6*3.6</f>
        <v>24.959630769230767</v>
      </c>
      <c r="P4" s="10">
        <f>$E2*O6/Q6</f>
        <v>76.153846153846146</v>
      </c>
      <c r="Q4" s="14">
        <f>($E1/1000)*($E2/60)*Q6*3.6</f>
        <v>29.497745454545456</v>
      </c>
    </row>
    <row r="5" spans="2:17" ht="19.5" thickBot="1" x14ac:dyDescent="0.45">
      <c r="B5" s="18"/>
      <c r="C5" s="15"/>
      <c r="D5" s="5">
        <f>E4-C4</f>
        <v>1.4485500000000009</v>
      </c>
      <c r="E5" s="15"/>
      <c r="F5" s="5">
        <f>G4-E4</f>
        <v>1.9314</v>
      </c>
      <c r="G5" s="15"/>
      <c r="H5" s="5">
        <f>I4-G4</f>
        <v>1.9314</v>
      </c>
      <c r="I5" s="15"/>
      <c r="J5" s="5">
        <f>K4-I4</f>
        <v>2.5752000000000024</v>
      </c>
      <c r="K5" s="15"/>
      <c r="L5" s="5">
        <f>M4-K4</f>
        <v>3.6052799999999969</v>
      </c>
      <c r="M5" s="15"/>
      <c r="N5" s="5">
        <f>O4-M4</f>
        <v>3.3279507692307675</v>
      </c>
      <c r="O5" s="15"/>
      <c r="P5" s="5">
        <f>Q4-O4</f>
        <v>4.5381146853146888</v>
      </c>
      <c r="Q5" s="15"/>
    </row>
    <row r="6" spans="2:17" ht="19.5" thickBot="1" x14ac:dyDescent="0.45">
      <c r="B6" s="18"/>
      <c r="C6" s="6">
        <f>B4/C3</f>
        <v>0.875</v>
      </c>
      <c r="D6" s="7">
        <f>$E2*E6/C6</f>
        <v>102.85714285714286</v>
      </c>
      <c r="E6" s="8">
        <f>B4/E3</f>
        <v>1</v>
      </c>
      <c r="F6" s="7">
        <f>$E2*G6/E6</f>
        <v>105</v>
      </c>
      <c r="G6" s="8">
        <f>B4/G3</f>
        <v>1.1666666666666667</v>
      </c>
      <c r="H6" s="7">
        <f>$E2*I6/G6</f>
        <v>102.85714285714285</v>
      </c>
      <c r="I6" s="8">
        <f>B4/I3</f>
        <v>1.3333333333333333</v>
      </c>
      <c r="J6" s="7">
        <f>$E2*K6/I6</f>
        <v>105</v>
      </c>
      <c r="K6" s="8">
        <f>B4/K3</f>
        <v>1.5555555555555556</v>
      </c>
      <c r="L6" s="7">
        <f>$E2*M6/K6</f>
        <v>108</v>
      </c>
      <c r="M6" s="8">
        <f>B4/M3</f>
        <v>1.8666666666666667</v>
      </c>
      <c r="N6" s="7">
        <f>$E2*O6/M6</f>
        <v>103.84615384615384</v>
      </c>
      <c r="O6" s="8">
        <f>B4/O3</f>
        <v>2.1538461538461537</v>
      </c>
      <c r="P6" s="7">
        <f>$E2*Q6/O6</f>
        <v>106.36363636363637</v>
      </c>
      <c r="Q6" s="8">
        <f>B4/Q3</f>
        <v>2.5454545454545454</v>
      </c>
    </row>
    <row r="7" spans="2:17" ht="19.5" thickBot="1" x14ac:dyDescent="0.45">
      <c r="B7" s="18">
        <v>38</v>
      </c>
      <c r="C7" s="16">
        <f>($E1/1000)*($E2/60)*C9*3.6</f>
        <v>13.761225</v>
      </c>
      <c r="D7" s="10">
        <f>$E2*C9/E9</f>
        <v>78.75</v>
      </c>
      <c r="E7" s="16">
        <f>($E1/1000)*($E2/60)*E9*3.6</f>
        <v>15.727114285714288</v>
      </c>
      <c r="F7" s="10">
        <f>$E2*E9/G9</f>
        <v>77.142857142857153</v>
      </c>
      <c r="G7" s="16">
        <f>($E1/1000)*($E2/60)*G9*3.6</f>
        <v>18.348299999999998</v>
      </c>
      <c r="H7" s="10">
        <f>$E2*G9/I9</f>
        <v>78.75</v>
      </c>
      <c r="I7" s="16">
        <f>($E1/1000)*($E2/60)*I9*3.6</f>
        <v>20.969485714285714</v>
      </c>
      <c r="J7" s="10">
        <f>$E2*I9/K9</f>
        <v>77.142857142857139</v>
      </c>
      <c r="K7" s="16">
        <f>($E1/1000)*($E2/60)*K9*3.6</f>
        <v>24.464400000000001</v>
      </c>
      <c r="L7" s="10">
        <f>$E2*K9/M9</f>
        <v>75</v>
      </c>
      <c r="M7" s="16">
        <f>($E1/1000)*($E2/60)*M9*3.6</f>
        <v>29.357279999999999</v>
      </c>
      <c r="N7" s="10">
        <f>$E2*M9/O9</f>
        <v>78</v>
      </c>
      <c r="O7" s="16">
        <f>($E1/1000)*($E2/60)*O9*3.6</f>
        <v>33.873784615384608</v>
      </c>
      <c r="P7" s="10">
        <f>$E2*O9/Q9</f>
        <v>76.153846153846146</v>
      </c>
      <c r="Q7" s="14">
        <f>($E1/1000)*($E2/60)*Q9*3.6</f>
        <v>40.032654545454548</v>
      </c>
    </row>
    <row r="8" spans="2:17" ht="19.5" thickBot="1" x14ac:dyDescent="0.45">
      <c r="B8" s="18"/>
      <c r="C8" s="15"/>
      <c r="D8" s="5">
        <f>E7-C7</f>
        <v>1.9658892857142884</v>
      </c>
      <c r="E8" s="15"/>
      <c r="F8" s="5">
        <f>G7-E7</f>
        <v>2.6211857142857102</v>
      </c>
      <c r="G8" s="15"/>
      <c r="H8" s="5">
        <f>I7-G7</f>
        <v>2.6211857142857156</v>
      </c>
      <c r="I8" s="17"/>
      <c r="J8" s="5">
        <f>K7-I7</f>
        <v>3.4949142857142874</v>
      </c>
      <c r="K8" s="15"/>
      <c r="L8" s="5">
        <f>M7-K7</f>
        <v>4.8928799999999981</v>
      </c>
      <c r="M8" s="15"/>
      <c r="N8" s="5">
        <f>O7-M7</f>
        <v>4.5165046153846085</v>
      </c>
      <c r="O8" s="15"/>
      <c r="P8" s="5">
        <f>Q7-O7</f>
        <v>6.1588699300699403</v>
      </c>
      <c r="Q8" s="15"/>
    </row>
    <row r="9" spans="2:17" ht="19.5" thickBot="1" x14ac:dyDescent="0.45">
      <c r="B9" s="18"/>
      <c r="C9" s="6">
        <f>B7/C3</f>
        <v>1.1875</v>
      </c>
      <c r="D9" s="7">
        <f>$E2*E9/C9</f>
        <v>102.85714285714286</v>
      </c>
      <c r="E9" s="8">
        <f>B7/E3</f>
        <v>1.3571428571428572</v>
      </c>
      <c r="F9" s="7">
        <f>$E2*G9/E9</f>
        <v>105</v>
      </c>
      <c r="G9" s="8">
        <f>B7/G3</f>
        <v>1.5833333333333333</v>
      </c>
      <c r="H9" s="7">
        <f>$E2*I9/G9</f>
        <v>102.85714285714286</v>
      </c>
      <c r="I9" s="8">
        <f>B7/I3</f>
        <v>1.8095238095238095</v>
      </c>
      <c r="J9" s="7">
        <f>$E2*K9/I9</f>
        <v>105</v>
      </c>
      <c r="K9" s="8">
        <f>B7/K3</f>
        <v>2.1111111111111112</v>
      </c>
      <c r="L9" s="7">
        <f>$E2*M9/K9</f>
        <v>108</v>
      </c>
      <c r="M9" s="8">
        <f>B7/M3</f>
        <v>2.5333333333333332</v>
      </c>
      <c r="N9" s="7">
        <f>$E2*O9/M9</f>
        <v>103.84615384615384</v>
      </c>
      <c r="O9" s="8">
        <f>B7/O3</f>
        <v>2.9230769230769229</v>
      </c>
      <c r="P9" s="7">
        <f>$E2*Q9/O9</f>
        <v>106.36363636363637</v>
      </c>
      <c r="Q9" s="8">
        <f>B7/Q3</f>
        <v>3.4545454545454546</v>
      </c>
    </row>
    <row r="10" spans="2:17" ht="19.5" customHeight="1" thickBot="1" x14ac:dyDescent="0.45">
      <c r="B10" s="18">
        <v>48</v>
      </c>
      <c r="C10" s="16">
        <f>($E1/1000)*($E2/60)*C12*3.6</f>
        <v>17.3826</v>
      </c>
      <c r="D10" s="10">
        <f>$E2*C12/E12</f>
        <v>78.75</v>
      </c>
      <c r="E10" s="16">
        <f>($E1/1000)*($E2/60)*E12*3.6</f>
        <v>19.865828571428569</v>
      </c>
      <c r="F10" s="10">
        <f>$E2*E12/G12</f>
        <v>77.142857142857139</v>
      </c>
      <c r="G10" s="17">
        <f>($E1/1000)*($E2/60)*G12*3.6</f>
        <v>23.1768</v>
      </c>
      <c r="H10" s="10">
        <f>$E2*G12/I12</f>
        <v>78.75</v>
      </c>
      <c r="I10" s="16">
        <f>($E1/1000)*($E2/60)*I12*3.6</f>
        <v>26.487771428571424</v>
      </c>
      <c r="J10" s="10">
        <f>$E2*I12/K12</f>
        <v>77.142857142857139</v>
      </c>
      <c r="K10" s="16">
        <f>($E1/1000)*($E2/60)*K12*3.6</f>
        <v>30.9024</v>
      </c>
      <c r="L10" s="10">
        <f>$E2*K12/M12</f>
        <v>75</v>
      </c>
      <c r="M10" s="16">
        <f>($E1/1000)*($E2/60)*M12*3.6</f>
        <v>37.082880000000003</v>
      </c>
      <c r="N10" s="10">
        <f>$E2*M12/O12</f>
        <v>78</v>
      </c>
      <c r="O10" s="16">
        <f>($E1/1000)*($E2/60)*O12*3.6</f>
        <v>42.787938461538459</v>
      </c>
      <c r="P10" s="10">
        <f>$E2*O12/Q12</f>
        <v>76.15384615384616</v>
      </c>
      <c r="Q10" s="14">
        <f>($E1/1000)*($E2/60)*Q12*3.6</f>
        <v>50.567563636363637</v>
      </c>
    </row>
    <row r="11" spans="2:17" ht="19.5" customHeight="1" thickBot="1" x14ac:dyDescent="0.45">
      <c r="B11" s="18"/>
      <c r="C11" s="15"/>
      <c r="D11" s="5">
        <f>E10-C10</f>
        <v>2.4832285714285689</v>
      </c>
      <c r="E11" s="15"/>
      <c r="F11" s="5">
        <f>G10-E10</f>
        <v>3.3109714285714311</v>
      </c>
      <c r="G11" s="20"/>
      <c r="H11" s="5">
        <f>I10-G10</f>
        <v>3.310971428571424</v>
      </c>
      <c r="I11" s="17"/>
      <c r="J11" s="5">
        <f>K10-I10</f>
        <v>4.414628571428576</v>
      </c>
      <c r="K11" s="15"/>
      <c r="L11" s="5">
        <f>M10-K10</f>
        <v>6.1804800000000029</v>
      </c>
      <c r="M11" s="15"/>
      <c r="N11" s="5">
        <f>O10-M10</f>
        <v>5.7050584615384565</v>
      </c>
      <c r="O11" s="15"/>
      <c r="P11" s="5">
        <f>Q10-O10</f>
        <v>7.7796251748251777</v>
      </c>
      <c r="Q11" s="15"/>
    </row>
    <row r="12" spans="2:17" ht="19.5" thickBot="1" x14ac:dyDescent="0.45">
      <c r="B12" s="18"/>
      <c r="C12" s="6">
        <f>B10/C3</f>
        <v>1.5</v>
      </c>
      <c r="D12" s="7">
        <f>$E2*E12/C12</f>
        <v>102.85714285714285</v>
      </c>
      <c r="E12" s="8">
        <f>B10/E3</f>
        <v>1.7142857142857142</v>
      </c>
      <c r="F12" s="7">
        <f>$E2*G12/E12</f>
        <v>105</v>
      </c>
      <c r="G12" s="8">
        <f>B10/G3</f>
        <v>2</v>
      </c>
      <c r="H12" s="7">
        <f>$E2*I12/G12</f>
        <v>102.85714285714285</v>
      </c>
      <c r="I12" s="8">
        <f>B10/I3</f>
        <v>2.2857142857142856</v>
      </c>
      <c r="J12" s="7">
        <f>$E2*K12/I12</f>
        <v>105</v>
      </c>
      <c r="K12" s="8">
        <f>B10/K3</f>
        <v>2.6666666666666665</v>
      </c>
      <c r="L12" s="7">
        <f>$E2*M12/K12</f>
        <v>108</v>
      </c>
      <c r="M12" s="8">
        <f>B10/M3</f>
        <v>3.2</v>
      </c>
      <c r="N12" s="7">
        <f>$E2*O12/M12</f>
        <v>103.84615384615384</v>
      </c>
      <c r="O12" s="8">
        <f>B10/O3</f>
        <v>3.6923076923076925</v>
      </c>
      <c r="P12" s="7">
        <f>$E2*Q12/O12</f>
        <v>106.36363636363635</v>
      </c>
      <c r="Q12" s="8">
        <f>B10/Q3</f>
        <v>4.3636363636363633</v>
      </c>
    </row>
  </sheetData>
  <mergeCells count="29">
    <mergeCell ref="M7:M8"/>
    <mergeCell ref="O7:O8"/>
    <mergeCell ref="Q7:Q8"/>
    <mergeCell ref="G10:G11"/>
    <mergeCell ref="I10:I11"/>
    <mergeCell ref="M10:M11"/>
    <mergeCell ref="O10:O11"/>
    <mergeCell ref="Q10:Q11"/>
    <mergeCell ref="K10:K11"/>
    <mergeCell ref="O4:O5"/>
    <mergeCell ref="Q4:Q5"/>
    <mergeCell ref="B7:B9"/>
    <mergeCell ref="C7:C8"/>
    <mergeCell ref="E7:E8"/>
    <mergeCell ref="G7:G8"/>
    <mergeCell ref="I7:I8"/>
    <mergeCell ref="K7:K8"/>
    <mergeCell ref="I4:I5"/>
    <mergeCell ref="K4:K5"/>
    <mergeCell ref="M4:M5"/>
    <mergeCell ref="G4:G5"/>
    <mergeCell ref="B10:B12"/>
    <mergeCell ref="C10:C11"/>
    <mergeCell ref="E10:E11"/>
    <mergeCell ref="B1:D1"/>
    <mergeCell ref="B2:D2"/>
    <mergeCell ref="B4:B6"/>
    <mergeCell ref="C4:C5"/>
    <mergeCell ref="E4:E5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7160E-0A95-432E-B99A-51A3478802B7}">
  <dimension ref="B1:W39"/>
  <sheetViews>
    <sheetView showGridLines="0" zoomScale="80" zoomScaleNormal="80" workbookViewId="0">
      <pane ySplit="9" topLeftCell="A30" activePane="bottomLeft" state="frozen"/>
      <selection pane="bottomLeft"/>
    </sheetView>
  </sheetViews>
  <sheetFormatPr defaultRowHeight="18.75" x14ac:dyDescent="0.4"/>
  <cols>
    <col min="1" max="1" width="2.625" customWidth="1"/>
    <col min="2" max="2" width="5.625" customWidth="1"/>
    <col min="3" max="3" width="8.625" customWidth="1"/>
    <col min="4" max="4" width="4.625" customWidth="1"/>
    <col min="5" max="5" width="8.625" customWidth="1"/>
    <col min="6" max="6" width="4.625" customWidth="1"/>
    <col min="7" max="7" width="8.625" customWidth="1"/>
    <col min="8" max="8" width="4.625" customWidth="1"/>
    <col min="9" max="9" width="8.625" customWidth="1"/>
    <col min="10" max="10" width="4.625" customWidth="1"/>
    <col min="11" max="11" width="8.625" customWidth="1"/>
    <col min="12" max="12" width="4.625" customWidth="1"/>
    <col min="13" max="13" width="8.625" customWidth="1"/>
    <col min="14" max="14" width="4.625" customWidth="1"/>
    <col min="15" max="15" width="8.625" customWidth="1"/>
    <col min="16" max="16" width="4.625" customWidth="1"/>
    <col min="17" max="17" width="8.625" customWidth="1"/>
    <col min="18" max="18" width="4.625" customWidth="1"/>
    <col min="19" max="19" width="8.625" customWidth="1"/>
    <col min="20" max="20" width="4.625" customWidth="1"/>
    <col min="21" max="21" width="8.625" customWidth="1"/>
    <col min="22" max="22" width="4.625" customWidth="1"/>
    <col min="23" max="23" width="8.625" customWidth="1"/>
  </cols>
  <sheetData>
    <row r="1" spans="2:23" ht="24" x14ac:dyDescent="0.4">
      <c r="B1" s="19" t="s">
        <v>1</v>
      </c>
      <c r="C1" s="19"/>
      <c r="D1" s="19"/>
      <c r="E1" s="4">
        <v>2105</v>
      </c>
      <c r="F1" t="s">
        <v>0</v>
      </c>
    </row>
    <row r="2" spans="2:23" ht="24" x14ac:dyDescent="0.4">
      <c r="B2" s="19" t="s">
        <v>2</v>
      </c>
      <c r="C2" s="19"/>
      <c r="D2" s="19"/>
      <c r="E2" s="4">
        <v>90</v>
      </c>
      <c r="F2" t="s">
        <v>3</v>
      </c>
    </row>
    <row r="3" spans="2:23" ht="24.75" thickBot="1" x14ac:dyDescent="0.45">
      <c r="C3" s="3">
        <v>34</v>
      </c>
      <c r="D3" s="2"/>
      <c r="E3" s="3">
        <v>30</v>
      </c>
      <c r="F3" s="2"/>
      <c r="G3" s="3">
        <v>27</v>
      </c>
      <c r="H3" s="2"/>
      <c r="I3" s="3">
        <v>25</v>
      </c>
      <c r="J3" s="2"/>
      <c r="K3" s="3">
        <v>23</v>
      </c>
      <c r="L3" s="2"/>
      <c r="M3" s="3">
        <v>21</v>
      </c>
      <c r="N3" s="2"/>
      <c r="O3" s="3">
        <v>19</v>
      </c>
      <c r="P3" s="2"/>
      <c r="Q3" s="3">
        <v>17</v>
      </c>
      <c r="R3" s="2"/>
      <c r="S3" s="3">
        <v>15</v>
      </c>
      <c r="T3" s="2"/>
      <c r="U3" s="3">
        <v>13</v>
      </c>
      <c r="V3" s="2"/>
      <c r="W3" s="3">
        <v>11</v>
      </c>
    </row>
    <row r="4" spans="2:23" ht="19.5" thickBot="1" x14ac:dyDescent="0.45">
      <c r="B4" s="18">
        <v>34</v>
      </c>
      <c r="C4" s="16">
        <f>($E1/1000)*($E2/60)*C6*3.6</f>
        <v>11.366999999999999</v>
      </c>
      <c r="D4" s="10">
        <f>$E2*C6/E6</f>
        <v>79.411764705882348</v>
      </c>
      <c r="E4" s="16">
        <f>($E1/1000)*($E2/60)*E6*3.6</f>
        <v>12.882599999999998</v>
      </c>
      <c r="F4" s="10">
        <f>$E2*E6/G6</f>
        <v>81</v>
      </c>
      <c r="G4" s="29">
        <f>($E1/1000)*($E2/60)*G6*3.6</f>
        <v>14.314</v>
      </c>
      <c r="H4" s="10">
        <f>$E2*G6/I6</f>
        <v>83.333333333333329</v>
      </c>
      <c r="I4" s="16">
        <f>($E1/1000)*($E2/60)*I6*3.6</f>
        <v>15.45912</v>
      </c>
      <c r="J4" s="10">
        <f>$E2*I6/K6</f>
        <v>82.800000000000011</v>
      </c>
      <c r="K4" s="16">
        <f>($E1/1000)*($E2/60)*K6*3.6</f>
        <v>16.803391304347826</v>
      </c>
      <c r="L4" s="10">
        <f>$E2*K6/M6</f>
        <v>82.173913043478265</v>
      </c>
      <c r="M4" s="16">
        <f>($E1/1000)*($E2/60)*M6*3.6</f>
        <v>18.403714285714283</v>
      </c>
      <c r="N4" s="10">
        <f>$E2*M6/O6</f>
        <v>81.428571428571431</v>
      </c>
      <c r="O4" s="16">
        <f>($E1/1000)*($E2/60)*O6*3.6</f>
        <v>20.340947368421052</v>
      </c>
      <c r="P4" s="10">
        <f>$E2*O6/Q6</f>
        <v>80.526315789473685</v>
      </c>
      <c r="Q4" s="16">
        <f>($E1/1000)*($E2/60)*Q6*3.6</f>
        <v>22.733999999999998</v>
      </c>
      <c r="R4" s="10">
        <f>$E2*Q6/S6</f>
        <v>79.411764705882348</v>
      </c>
      <c r="S4" s="16">
        <f>($E1/1000)*($E2/60)*S6*3.6</f>
        <v>25.765199999999997</v>
      </c>
      <c r="T4" s="10">
        <f>$E2*S6/U6</f>
        <v>78</v>
      </c>
      <c r="U4" s="16">
        <f>($E1/1000)*($E2/60)*U6*3.6</f>
        <v>29.729076923076921</v>
      </c>
      <c r="V4" s="10">
        <f>$E2*U6/W6</f>
        <v>76.15384615384616</v>
      </c>
      <c r="W4" s="14">
        <f>($E1/1000)*($E2/60)*W6*3.6</f>
        <v>35.134363636363631</v>
      </c>
    </row>
    <row r="5" spans="2:23" ht="19.5" thickBot="1" x14ac:dyDescent="0.45">
      <c r="B5" s="18"/>
      <c r="C5" s="15"/>
      <c r="D5" s="5">
        <f>E4-C4</f>
        <v>1.5155999999999992</v>
      </c>
      <c r="E5" s="15"/>
      <c r="F5" s="5">
        <f>G4-E4</f>
        <v>1.4314000000000018</v>
      </c>
      <c r="G5" s="28"/>
      <c r="H5" s="5">
        <f>I4-G4</f>
        <v>1.1451200000000004</v>
      </c>
      <c r="I5" s="15"/>
      <c r="J5" s="5">
        <f>K4-I4</f>
        <v>1.344271304347826</v>
      </c>
      <c r="K5" s="15"/>
      <c r="L5" s="5">
        <f>M4-K4</f>
        <v>1.6003229813664568</v>
      </c>
      <c r="M5" s="15"/>
      <c r="N5" s="5">
        <f>O4-M4</f>
        <v>1.9372330827067685</v>
      </c>
      <c r="O5" s="15"/>
      <c r="P5" s="5">
        <f>Q4-O4</f>
        <v>2.3930526315789464</v>
      </c>
      <c r="Q5" s="15"/>
      <c r="R5" s="5">
        <f>S4-Q4</f>
        <v>3.0311999999999983</v>
      </c>
      <c r="S5" s="15"/>
      <c r="T5" s="5">
        <f>U4-S4</f>
        <v>3.9638769230769242</v>
      </c>
      <c r="U5" s="15"/>
      <c r="V5" s="5">
        <f>W4-U4</f>
        <v>5.40528671328671</v>
      </c>
      <c r="W5" s="15"/>
    </row>
    <row r="6" spans="2:23" ht="19.5" thickBot="1" x14ac:dyDescent="0.45">
      <c r="B6" s="18"/>
      <c r="C6" s="6">
        <f>B4/C3</f>
        <v>1</v>
      </c>
      <c r="D6" s="7">
        <f>$E2*E6/C6</f>
        <v>102</v>
      </c>
      <c r="E6" s="8">
        <f>B4/E3</f>
        <v>1.1333333333333333</v>
      </c>
      <c r="F6" s="7">
        <f>$E2*G6/E6</f>
        <v>100.00000000000001</v>
      </c>
      <c r="G6" s="8">
        <f>B4/G3</f>
        <v>1.2592592592592593</v>
      </c>
      <c r="H6" s="7">
        <f>$E2*I6/G6</f>
        <v>97.2</v>
      </c>
      <c r="I6" s="8">
        <f>B4/I3</f>
        <v>1.36</v>
      </c>
      <c r="J6" s="7">
        <f>$E2*K6/I6</f>
        <v>97.826086956521735</v>
      </c>
      <c r="K6" s="8">
        <f>B4/K3</f>
        <v>1.4782608695652173</v>
      </c>
      <c r="L6" s="7">
        <f>$E2*M6/K6</f>
        <v>98.571428571428584</v>
      </c>
      <c r="M6" s="8">
        <f>B4/M3</f>
        <v>1.6190476190476191</v>
      </c>
      <c r="N6" s="7">
        <f>$E2*O6/M6</f>
        <v>99.473684210526315</v>
      </c>
      <c r="O6" s="8">
        <f>B4/O3</f>
        <v>1.7894736842105263</v>
      </c>
      <c r="P6" s="7">
        <f>$E2*Q6/O6</f>
        <v>100.58823529411765</v>
      </c>
      <c r="Q6" s="8">
        <f>B4/Q3</f>
        <v>2</v>
      </c>
      <c r="R6" s="7">
        <f>$E2*S6/Q6</f>
        <v>102</v>
      </c>
      <c r="S6" s="8">
        <f>B4/S3</f>
        <v>2.2666666666666666</v>
      </c>
      <c r="T6" s="7">
        <f>$E2*U6/S6</f>
        <v>103.84615384615385</v>
      </c>
      <c r="U6" s="8">
        <f>B4/U3</f>
        <v>2.6153846153846154</v>
      </c>
      <c r="V6" s="7">
        <f>$E2*W6/U6</f>
        <v>106.36363636363636</v>
      </c>
      <c r="W6" s="8">
        <f>B4/W3</f>
        <v>3.0909090909090908</v>
      </c>
    </row>
    <row r="7" spans="2:23" ht="19.5" thickBot="1" x14ac:dyDescent="0.45">
      <c r="B7" s="18">
        <v>50</v>
      </c>
      <c r="C7" s="16">
        <f>($E1/1000)*($E2/60)*C9*3.6</f>
        <v>16.716176470588238</v>
      </c>
      <c r="D7" s="10">
        <f>$E2*C9/E9</f>
        <v>79.411764705882362</v>
      </c>
      <c r="E7" s="16">
        <f>($E1/1000)*($E2/60)*E9*3.6</f>
        <v>18.945</v>
      </c>
      <c r="F7" s="10">
        <f>$E2*E9/G9</f>
        <v>81</v>
      </c>
      <c r="G7" s="16">
        <f>($E1/1000)*($E2/60)*G9*3.6</f>
        <v>21.049999999999997</v>
      </c>
      <c r="H7" s="10">
        <f>$E2*G9/I9</f>
        <v>83.333333333333329</v>
      </c>
      <c r="I7" s="14">
        <f>($E1/1000)*($E2/60)*I9*3.6</f>
        <v>22.733999999999998</v>
      </c>
      <c r="J7" s="11">
        <f>$E2*I9/K9</f>
        <v>82.800000000000011</v>
      </c>
      <c r="K7" s="16">
        <f>($E1/1000)*($E2/60)*K9*3.6</f>
        <v>24.710869565217386</v>
      </c>
      <c r="L7" s="10">
        <f>$E2*K9/M9</f>
        <v>82.173913043478251</v>
      </c>
      <c r="M7" s="25">
        <f>($E1/1000)*($E2/60)*M9*3.6</f>
        <v>27.064285714285713</v>
      </c>
      <c r="N7" s="10">
        <f>$E2*M9/O9</f>
        <v>81.428571428571416</v>
      </c>
      <c r="O7" s="23">
        <f>($E1/1000)*($E2/60)*O9*3.6</f>
        <v>29.913157894736841</v>
      </c>
      <c r="P7" s="13">
        <f>$E2*O9/Q9</f>
        <v>80.526315789473685</v>
      </c>
      <c r="Q7" s="25">
        <f>($E1/1000)*($E2/60)*Q9*3.6</f>
        <v>33.432352941176475</v>
      </c>
      <c r="R7" s="10">
        <f>$E2*Q9/S9</f>
        <v>79.411764705882362</v>
      </c>
      <c r="S7" s="16">
        <f>($E1/1000)*($E2/60)*S9*3.6</f>
        <v>37.89</v>
      </c>
      <c r="T7" s="10">
        <f>$E2*S9/U9</f>
        <v>78</v>
      </c>
      <c r="U7" s="29">
        <f>($E1/1000)*($E2/60)*U9*3.6</f>
        <v>43.719230769230769</v>
      </c>
      <c r="V7" s="10">
        <f>$E2*U9/W9</f>
        <v>76.15384615384616</v>
      </c>
      <c r="W7" s="30">
        <f>($E1/1000)*($E2/60)*W9*3.6</f>
        <v>51.668181818181814</v>
      </c>
    </row>
    <row r="8" spans="2:23" ht="19.5" thickBot="1" x14ac:dyDescent="0.45">
      <c r="B8" s="18"/>
      <c r="C8" s="15"/>
      <c r="D8" s="5">
        <f>E7-C7</f>
        <v>2.2288235294117626</v>
      </c>
      <c r="E8" s="15"/>
      <c r="F8" s="5">
        <f>G7-E7</f>
        <v>2.1049999999999969</v>
      </c>
      <c r="G8" s="15"/>
      <c r="H8" s="5">
        <f>I7-G7</f>
        <v>1.6840000000000011</v>
      </c>
      <c r="I8" s="17"/>
      <c r="J8" s="9">
        <f>K7-I7</f>
        <v>1.9768695652173882</v>
      </c>
      <c r="K8" s="15"/>
      <c r="L8" s="5">
        <f>M7-K7</f>
        <v>2.3534161490683267</v>
      </c>
      <c r="M8" s="26"/>
      <c r="N8" s="5">
        <f>O7-M7</f>
        <v>2.8488721804511279</v>
      </c>
      <c r="O8" s="24"/>
      <c r="P8" s="5">
        <f>Q7-O7</f>
        <v>3.5191950464396342</v>
      </c>
      <c r="Q8" s="26"/>
      <c r="R8" s="5">
        <f>S7-Q7</f>
        <v>4.4576470588235253</v>
      </c>
      <c r="S8" s="15"/>
      <c r="T8" s="5">
        <f>U7-S7</f>
        <v>5.8292307692307688</v>
      </c>
      <c r="U8" s="28"/>
      <c r="V8" s="5">
        <f>W7-U7</f>
        <v>7.9489510489510451</v>
      </c>
      <c r="W8" s="31"/>
    </row>
    <row r="9" spans="2:23" ht="19.5" thickBot="1" x14ac:dyDescent="0.45">
      <c r="B9" s="18"/>
      <c r="C9" s="6">
        <f>B7/C3</f>
        <v>1.4705882352941178</v>
      </c>
      <c r="D9" s="7">
        <f>$E2*E9/C9</f>
        <v>101.99999999999999</v>
      </c>
      <c r="E9" s="8">
        <f>B7/E3</f>
        <v>1.6666666666666667</v>
      </c>
      <c r="F9" s="7">
        <f>$E2*G9/E9</f>
        <v>99.999999999999986</v>
      </c>
      <c r="G9" s="8">
        <f>B7/G3</f>
        <v>1.8518518518518519</v>
      </c>
      <c r="H9" s="7">
        <f>$E2*I9/G9</f>
        <v>97.2</v>
      </c>
      <c r="I9" s="8">
        <f>B7/I3</f>
        <v>2</v>
      </c>
      <c r="J9" s="7">
        <f>$E2*K9/I9</f>
        <v>97.826086956521735</v>
      </c>
      <c r="K9" s="8">
        <f>B7/K3</f>
        <v>2.1739130434782608</v>
      </c>
      <c r="L9" s="7">
        <f>$E2*M9/K9</f>
        <v>98.571428571428569</v>
      </c>
      <c r="M9" s="8">
        <f>B7/M3</f>
        <v>2.3809523809523809</v>
      </c>
      <c r="N9" s="7">
        <f>$E2*O9/M9</f>
        <v>99.473684210526329</v>
      </c>
      <c r="O9" s="8">
        <f>B7/O3</f>
        <v>2.6315789473684212</v>
      </c>
      <c r="P9" s="7">
        <f>$E2*Q9/O9</f>
        <v>100.58823529411765</v>
      </c>
      <c r="Q9" s="8">
        <f>B7/Q3</f>
        <v>2.9411764705882355</v>
      </c>
      <c r="R9" s="7">
        <f>$E2*S9/Q9</f>
        <v>101.99999999999999</v>
      </c>
      <c r="S9" s="8">
        <f>B7/S3</f>
        <v>3.3333333333333335</v>
      </c>
      <c r="T9" s="7">
        <f>$E2*U9/S9</f>
        <v>103.84615384615385</v>
      </c>
      <c r="U9" s="8">
        <f>B7/U3</f>
        <v>3.8461538461538463</v>
      </c>
      <c r="V9" s="7">
        <f>$E2*W9/U9</f>
        <v>106.36363636363637</v>
      </c>
      <c r="W9" s="8">
        <f>B7/W3</f>
        <v>4.5454545454545459</v>
      </c>
    </row>
    <row r="11" spans="2:23" ht="24" x14ac:dyDescent="0.4">
      <c r="B11" s="19" t="s">
        <v>1</v>
      </c>
      <c r="C11" s="19"/>
      <c r="D11" s="19"/>
      <c r="E11" s="4">
        <v>2105</v>
      </c>
      <c r="F11" t="s">
        <v>0</v>
      </c>
    </row>
    <row r="12" spans="2:23" ht="24" x14ac:dyDescent="0.4">
      <c r="B12" s="19" t="s">
        <v>2</v>
      </c>
      <c r="C12" s="19"/>
      <c r="D12" s="19"/>
      <c r="E12" s="4">
        <v>90</v>
      </c>
      <c r="F12" t="s">
        <v>3</v>
      </c>
    </row>
    <row r="13" spans="2:23" ht="24.75" thickBot="1" x14ac:dyDescent="0.45">
      <c r="C13" s="3">
        <v>25</v>
      </c>
      <c r="D13" s="2"/>
      <c r="E13" s="3">
        <v>23</v>
      </c>
      <c r="F13" s="2"/>
      <c r="G13" s="3">
        <v>21</v>
      </c>
      <c r="H13" s="2"/>
      <c r="I13" s="3">
        <v>19</v>
      </c>
      <c r="J13" s="2"/>
      <c r="K13" s="3">
        <v>18</v>
      </c>
      <c r="L13" s="2"/>
      <c r="M13" s="3">
        <v>17</v>
      </c>
      <c r="N13" s="2"/>
      <c r="O13" s="3">
        <v>16</v>
      </c>
      <c r="P13" s="2"/>
      <c r="Q13" s="3">
        <v>15</v>
      </c>
      <c r="R13" s="2"/>
      <c r="S13" s="3">
        <v>14</v>
      </c>
      <c r="T13" s="2"/>
      <c r="U13" s="3">
        <v>13</v>
      </c>
      <c r="V13" s="2"/>
      <c r="W13" s="3">
        <v>12</v>
      </c>
    </row>
    <row r="14" spans="2:23" ht="19.5" thickBot="1" x14ac:dyDescent="0.45">
      <c r="B14" s="18">
        <v>34</v>
      </c>
      <c r="C14" s="16">
        <f>($E11/1000)*($E12/60)*C16*3.6</f>
        <v>15.45912</v>
      </c>
      <c r="D14" s="10">
        <f>$E12*C16/E16</f>
        <v>82.800000000000011</v>
      </c>
      <c r="E14" s="16">
        <f>($E11/1000)*($E12/60)*E16*3.6</f>
        <v>16.803391304347826</v>
      </c>
      <c r="F14" s="10">
        <f>$E12*E16/G16</f>
        <v>82.173913043478265</v>
      </c>
      <c r="G14" s="16">
        <f>($E11/1000)*($E12/60)*G16*3.6</f>
        <v>18.403714285714283</v>
      </c>
      <c r="H14" s="10">
        <f>$E12*G16/I16</f>
        <v>81.428571428571431</v>
      </c>
      <c r="I14" s="16">
        <f>($E11/1000)*($E12/60)*I16*3.6</f>
        <v>20.340947368421052</v>
      </c>
      <c r="J14" s="10">
        <f>$E12*I16/K16</f>
        <v>85.26315789473685</v>
      </c>
      <c r="K14" s="16">
        <f>($E11/1000)*($E12/60)*K16*3.6</f>
        <v>21.471</v>
      </c>
      <c r="L14" s="10">
        <f>$E12*K16/M16</f>
        <v>85</v>
      </c>
      <c r="M14" s="16">
        <f>($E11/1000)*($E12/60)*M16*3.6</f>
        <v>22.733999999999998</v>
      </c>
      <c r="N14" s="10">
        <f>$E12*M16/O16</f>
        <v>84.705882352941174</v>
      </c>
      <c r="O14" s="16">
        <f>($E11/1000)*($E12/60)*O16*3.6</f>
        <v>24.154874999999997</v>
      </c>
      <c r="P14" s="10">
        <f>$E12*O16/Q16</f>
        <v>84.375</v>
      </c>
      <c r="Q14" s="16">
        <f>($E11/1000)*($E12/60)*Q16*3.6</f>
        <v>25.765199999999997</v>
      </c>
      <c r="R14" s="10">
        <f>$E12*Q16/S16</f>
        <v>84</v>
      </c>
      <c r="S14" s="16">
        <f>($E11/1000)*($E12/60)*S16*3.6</f>
        <v>27.605571428571423</v>
      </c>
      <c r="T14" s="10">
        <f>$E12*S16/U16</f>
        <v>83.571428571428569</v>
      </c>
      <c r="U14" s="16">
        <f>($E11/1000)*($E12/60)*U16*3.6</f>
        <v>29.729076923076921</v>
      </c>
      <c r="V14" s="10">
        <f>$E12*U16/W16</f>
        <v>83.07692307692308</v>
      </c>
      <c r="W14" s="14">
        <f>($E11/1000)*($E12/60)*W16*3.6</f>
        <v>32.206499999999998</v>
      </c>
    </row>
    <row r="15" spans="2:23" ht="19.5" thickBot="1" x14ac:dyDescent="0.45">
      <c r="B15" s="18"/>
      <c r="C15" s="15"/>
      <c r="D15" s="5">
        <f>E14-C14</f>
        <v>1.344271304347826</v>
      </c>
      <c r="E15" s="15"/>
      <c r="F15" s="5">
        <f>G14-E14</f>
        <v>1.6003229813664568</v>
      </c>
      <c r="G15" s="15"/>
      <c r="H15" s="5">
        <f>I14-G14</f>
        <v>1.9372330827067685</v>
      </c>
      <c r="I15" s="15"/>
      <c r="J15" s="5">
        <f>K14-I14</f>
        <v>1.1300526315789483</v>
      </c>
      <c r="K15" s="15"/>
      <c r="L15" s="5">
        <f>M14-K14</f>
        <v>1.2629999999999981</v>
      </c>
      <c r="M15" s="15"/>
      <c r="N15" s="5">
        <f>O14-M14</f>
        <v>1.4208749999999988</v>
      </c>
      <c r="O15" s="15"/>
      <c r="P15" s="5">
        <f>Q14-O14</f>
        <v>1.6103249999999996</v>
      </c>
      <c r="Q15" s="15"/>
      <c r="R15" s="5">
        <f>S14-Q14</f>
        <v>1.8403714285714265</v>
      </c>
      <c r="S15" s="15"/>
      <c r="T15" s="5">
        <f>U14-S14</f>
        <v>2.1235054945054976</v>
      </c>
      <c r="U15" s="15"/>
      <c r="V15" s="5">
        <f>W14-U14</f>
        <v>2.4774230769230776</v>
      </c>
      <c r="W15" s="15"/>
    </row>
    <row r="16" spans="2:23" ht="19.5" thickBot="1" x14ac:dyDescent="0.45">
      <c r="B16" s="18"/>
      <c r="C16" s="6">
        <f>B14/C13</f>
        <v>1.36</v>
      </c>
      <c r="D16" s="7">
        <f>$E12*E16/C16</f>
        <v>97.826086956521735</v>
      </c>
      <c r="E16" s="8">
        <f>B14/E13</f>
        <v>1.4782608695652173</v>
      </c>
      <c r="F16" s="7">
        <f>$E12*G16/E16</f>
        <v>98.571428571428584</v>
      </c>
      <c r="G16" s="8">
        <f>B14/G13</f>
        <v>1.6190476190476191</v>
      </c>
      <c r="H16" s="7">
        <f>$E12*I16/G16</f>
        <v>99.473684210526315</v>
      </c>
      <c r="I16" s="8">
        <f>B14/I13</f>
        <v>1.7894736842105263</v>
      </c>
      <c r="J16" s="7">
        <f>$E12*K16/I16</f>
        <v>95</v>
      </c>
      <c r="K16" s="8">
        <f>B14/K13</f>
        <v>1.8888888888888888</v>
      </c>
      <c r="L16" s="7">
        <f>$E12*M16/K16</f>
        <v>95.294117647058826</v>
      </c>
      <c r="M16" s="8">
        <f>B14/M13</f>
        <v>2</v>
      </c>
      <c r="N16" s="7">
        <f>$E12*O16/M16</f>
        <v>95.625</v>
      </c>
      <c r="O16" s="8">
        <f>B14/O13</f>
        <v>2.125</v>
      </c>
      <c r="P16" s="7">
        <f>$E12*Q16/O16</f>
        <v>96</v>
      </c>
      <c r="Q16" s="8">
        <f>B14/Q13</f>
        <v>2.2666666666666666</v>
      </c>
      <c r="R16" s="7">
        <f>$E12*S16/Q16</f>
        <v>96.428571428571431</v>
      </c>
      <c r="S16" s="8">
        <f>B14/S13</f>
        <v>2.4285714285714284</v>
      </c>
      <c r="T16" s="7">
        <f>$E12*U16/S16</f>
        <v>96.923076923076934</v>
      </c>
      <c r="U16" s="8">
        <f>B14/U13</f>
        <v>2.6153846153846154</v>
      </c>
      <c r="V16" s="7">
        <f>$E12*W16/U16</f>
        <v>97.5</v>
      </c>
      <c r="W16" s="8">
        <f>B14/W13</f>
        <v>2.8333333333333335</v>
      </c>
    </row>
    <row r="17" spans="2:23" ht="19.5" thickBot="1" x14ac:dyDescent="0.45">
      <c r="B17" s="18">
        <v>50</v>
      </c>
      <c r="C17" s="16">
        <f>($E11/1000)*($E12/60)*C19*3.6</f>
        <v>22.733999999999998</v>
      </c>
      <c r="D17" s="10">
        <f>$E12*C19/E19</f>
        <v>82.800000000000011</v>
      </c>
      <c r="E17" s="16">
        <f>($E11/1000)*($E12/60)*E19*3.6</f>
        <v>24.710869565217386</v>
      </c>
      <c r="F17" s="10">
        <f>$E12*E19/G19</f>
        <v>82.173913043478251</v>
      </c>
      <c r="G17" s="25">
        <f>($E11/1000)*($E12/60)*G19*3.6</f>
        <v>27.064285714285713</v>
      </c>
      <c r="H17" s="10">
        <f>$E12*G19/I19</f>
        <v>81.428571428571416</v>
      </c>
      <c r="I17" s="32">
        <f>($E11/1000)*($E12/60)*I19*3.6</f>
        <v>29.913157894736841</v>
      </c>
      <c r="J17" s="11">
        <f>$E12*I19/K19</f>
        <v>85.26315789473685</v>
      </c>
      <c r="K17" s="25">
        <f>($E11/1000)*($E12/60)*K19*3.6</f>
        <v>31.574999999999996</v>
      </c>
      <c r="L17" s="10">
        <f>$E12*K19/M19</f>
        <v>85</v>
      </c>
      <c r="M17" s="25">
        <f>($E11/1000)*($E12/60)*M19*3.6</f>
        <v>33.432352941176475</v>
      </c>
      <c r="N17" s="10">
        <f>$E12*M19/O19</f>
        <v>84.705882352941188</v>
      </c>
      <c r="O17" s="16">
        <f>($E11/1000)*($E12/60)*O19*3.6</f>
        <v>35.521875000000001</v>
      </c>
      <c r="P17" s="10">
        <f>$E12*O19/Q19</f>
        <v>84.375</v>
      </c>
      <c r="Q17" s="16">
        <f>($E11/1000)*($E12/60)*Q19*3.6</f>
        <v>37.89</v>
      </c>
      <c r="R17" s="10">
        <f>$E12*Q19/S19</f>
        <v>84</v>
      </c>
      <c r="S17" s="16">
        <f>($E11/1000)*($E12/60)*S19*3.6</f>
        <v>40.596428571428568</v>
      </c>
      <c r="T17" s="10">
        <f>$E12*S19/U19</f>
        <v>83.571428571428569</v>
      </c>
      <c r="U17" s="16">
        <f>($E11/1000)*($E12/60)*U19*3.6</f>
        <v>43.719230769230769</v>
      </c>
      <c r="V17" s="10">
        <f>$E12*U19/W19</f>
        <v>83.07692307692308</v>
      </c>
      <c r="W17" s="30">
        <f>($E11/1000)*($E12/60)*W19*3.6</f>
        <v>47.362500000000004</v>
      </c>
    </row>
    <row r="18" spans="2:23" ht="19.5" thickBot="1" x14ac:dyDescent="0.45">
      <c r="B18" s="18"/>
      <c r="C18" s="15"/>
      <c r="D18" s="5">
        <f>E17-C17</f>
        <v>1.9768695652173882</v>
      </c>
      <c r="E18" s="15"/>
      <c r="F18" s="5">
        <f>G17-E17</f>
        <v>2.3534161490683267</v>
      </c>
      <c r="G18" s="26"/>
      <c r="H18" s="5">
        <f>I17-G17</f>
        <v>2.8488721804511279</v>
      </c>
      <c r="I18" s="33"/>
      <c r="J18" s="9">
        <f>K17-I17</f>
        <v>1.6618421052631547</v>
      </c>
      <c r="K18" s="26"/>
      <c r="L18" s="5">
        <f>M17-K17</f>
        <v>1.8573529411764795</v>
      </c>
      <c r="M18" s="26"/>
      <c r="N18" s="5">
        <f>O17-M17</f>
        <v>2.0895220588235262</v>
      </c>
      <c r="O18" s="15"/>
      <c r="P18" s="5">
        <f>Q17-O17</f>
        <v>2.3681249999999991</v>
      </c>
      <c r="Q18" s="15"/>
      <c r="R18" s="5">
        <f>S17-Q17</f>
        <v>2.7064285714285674</v>
      </c>
      <c r="S18" s="15"/>
      <c r="T18" s="5">
        <f>U17-S17</f>
        <v>3.1228021978022014</v>
      </c>
      <c r="U18" s="15"/>
      <c r="V18" s="5">
        <f>W17-U17</f>
        <v>3.6432692307692349</v>
      </c>
      <c r="W18" s="31"/>
    </row>
    <row r="19" spans="2:23" ht="19.5" thickBot="1" x14ac:dyDescent="0.45">
      <c r="B19" s="18"/>
      <c r="C19" s="6">
        <f>B17/C13</f>
        <v>2</v>
      </c>
      <c r="D19" s="7">
        <f>$E12*E19/C19</f>
        <v>97.826086956521735</v>
      </c>
      <c r="E19" s="8">
        <f>B17/E13</f>
        <v>2.1739130434782608</v>
      </c>
      <c r="F19" s="7">
        <f>$E12*G19/E19</f>
        <v>98.571428571428569</v>
      </c>
      <c r="G19" s="8">
        <f>B17/G13</f>
        <v>2.3809523809523809</v>
      </c>
      <c r="H19" s="7">
        <f>$E12*I19/G19</f>
        <v>99.473684210526329</v>
      </c>
      <c r="I19" s="8">
        <f>B17/I13</f>
        <v>2.6315789473684212</v>
      </c>
      <c r="J19" s="7">
        <f>$E12*K19/I19</f>
        <v>95</v>
      </c>
      <c r="K19" s="8">
        <f>B17/K13</f>
        <v>2.7777777777777777</v>
      </c>
      <c r="L19" s="7">
        <f>$E12*M19/K19</f>
        <v>95.29411764705884</v>
      </c>
      <c r="M19" s="8">
        <f>B17/M13</f>
        <v>2.9411764705882355</v>
      </c>
      <c r="N19" s="7">
        <f>$E12*O19/M19</f>
        <v>95.625</v>
      </c>
      <c r="O19" s="8">
        <f>B17/O13</f>
        <v>3.125</v>
      </c>
      <c r="P19" s="7">
        <f>$E12*Q19/O19</f>
        <v>96</v>
      </c>
      <c r="Q19" s="8">
        <f>B17/Q13</f>
        <v>3.3333333333333335</v>
      </c>
      <c r="R19" s="7">
        <f>$E12*S19/Q19</f>
        <v>96.428571428571431</v>
      </c>
      <c r="S19" s="8">
        <f>B17/S13</f>
        <v>3.5714285714285716</v>
      </c>
      <c r="T19" s="7">
        <f>$E12*U19/S19</f>
        <v>96.923076923076934</v>
      </c>
      <c r="U19" s="8">
        <f>B17/U13</f>
        <v>3.8461538461538463</v>
      </c>
      <c r="V19" s="7">
        <f>$E12*W19/U19</f>
        <v>97.5</v>
      </c>
      <c r="W19" s="8">
        <f>B17/W13</f>
        <v>4.166666666666667</v>
      </c>
    </row>
    <row r="21" spans="2:23" ht="24" x14ac:dyDescent="0.4">
      <c r="B21" s="19" t="s">
        <v>1</v>
      </c>
      <c r="C21" s="19"/>
      <c r="D21" s="19"/>
      <c r="E21" s="4">
        <v>2105</v>
      </c>
      <c r="F21" t="s">
        <v>0</v>
      </c>
    </row>
    <row r="22" spans="2:23" ht="24" x14ac:dyDescent="0.4">
      <c r="B22" s="19" t="s">
        <v>2</v>
      </c>
      <c r="C22" s="19"/>
      <c r="D22" s="19"/>
      <c r="E22" s="4">
        <v>90</v>
      </c>
      <c r="F22" t="s">
        <v>3</v>
      </c>
    </row>
    <row r="23" spans="2:23" ht="24.75" thickBot="1" x14ac:dyDescent="0.45">
      <c r="C23" s="3">
        <v>28</v>
      </c>
      <c r="D23" s="2"/>
      <c r="E23" s="3">
        <v>25</v>
      </c>
      <c r="F23" s="2"/>
      <c r="G23" s="3">
        <v>23</v>
      </c>
      <c r="H23" s="2"/>
      <c r="I23" s="3">
        <v>21</v>
      </c>
      <c r="J23" s="2"/>
      <c r="K23" s="3">
        <v>20</v>
      </c>
      <c r="L23" s="2"/>
      <c r="M23" s="3">
        <v>19</v>
      </c>
      <c r="N23" s="2"/>
      <c r="O23" s="3">
        <v>18</v>
      </c>
      <c r="P23" s="2"/>
      <c r="Q23" s="3">
        <v>17</v>
      </c>
      <c r="R23" s="2"/>
      <c r="S23" s="3">
        <v>16</v>
      </c>
      <c r="T23" s="2"/>
      <c r="U23" s="3">
        <v>15</v>
      </c>
      <c r="V23" s="2"/>
      <c r="W23" s="3">
        <v>14</v>
      </c>
    </row>
    <row r="24" spans="2:23" ht="19.5" thickBot="1" x14ac:dyDescent="0.45">
      <c r="B24" s="18">
        <v>34</v>
      </c>
      <c r="C24" s="29">
        <f>($E21/1000)*($E22/60)*C26*3.6</f>
        <v>13.802785714285712</v>
      </c>
      <c r="D24" s="10">
        <f>$E22*C26/E26</f>
        <v>80.357142857142847</v>
      </c>
      <c r="E24" s="16">
        <f>($E21/1000)*($E22/60)*E26*3.6</f>
        <v>15.45912</v>
      </c>
      <c r="F24" s="10">
        <f>$E22*E26/G26</f>
        <v>82.800000000000011</v>
      </c>
      <c r="G24" s="16">
        <f>($E21/1000)*($E22/60)*G26*3.6</f>
        <v>16.803391304347826</v>
      </c>
      <c r="H24" s="10">
        <f>$E22*G26/I26</f>
        <v>82.173913043478265</v>
      </c>
      <c r="I24" s="16">
        <f>($E21/1000)*($E22/60)*I26*3.6</f>
        <v>18.403714285714283</v>
      </c>
      <c r="J24" s="10">
        <f>$E22*I26/K26</f>
        <v>85.714285714285722</v>
      </c>
      <c r="K24" s="16">
        <f>($E21/1000)*($E22/60)*K26*3.6</f>
        <v>19.323899999999998</v>
      </c>
      <c r="L24" s="10">
        <f>$E22*K26/M26</f>
        <v>85.5</v>
      </c>
      <c r="M24" s="16">
        <f>($E21/1000)*($E22/60)*M26*3.6</f>
        <v>20.340947368421052</v>
      </c>
      <c r="N24" s="10">
        <f>$E22*M26/O26</f>
        <v>85.26315789473685</v>
      </c>
      <c r="O24" s="16">
        <f>($E21/1000)*($E22/60)*O26*3.6</f>
        <v>21.471</v>
      </c>
      <c r="P24" s="10">
        <f>$E22*O26/Q26</f>
        <v>85</v>
      </c>
      <c r="Q24" s="16">
        <f>($E21/1000)*($E22/60)*Q26*3.6</f>
        <v>22.733999999999998</v>
      </c>
      <c r="R24" s="10">
        <f>$E22*Q26/S26</f>
        <v>84.705882352941174</v>
      </c>
      <c r="S24" s="16">
        <f>($E21/1000)*($E22/60)*S26*3.6</f>
        <v>24.154874999999997</v>
      </c>
      <c r="T24" s="10">
        <f>$E22*S26/U26</f>
        <v>84.375</v>
      </c>
      <c r="U24" s="16">
        <f>($E21/1000)*($E22/60)*U26*3.6</f>
        <v>25.765199999999997</v>
      </c>
      <c r="V24" s="10">
        <f>$E22*U26/W26</f>
        <v>84</v>
      </c>
      <c r="W24" s="14">
        <f>($E21/1000)*($E22/60)*W26*3.6</f>
        <v>27.605571428571423</v>
      </c>
    </row>
    <row r="25" spans="2:23" ht="19.5" thickBot="1" x14ac:dyDescent="0.45">
      <c r="B25" s="18"/>
      <c r="C25" s="28"/>
      <c r="D25" s="5">
        <f>E24-C24</f>
        <v>1.6563342857142889</v>
      </c>
      <c r="E25" s="15"/>
      <c r="F25" s="5">
        <f>G24-E24</f>
        <v>1.344271304347826</v>
      </c>
      <c r="G25" s="15"/>
      <c r="H25" s="5">
        <f>I24-G24</f>
        <v>1.6003229813664568</v>
      </c>
      <c r="I25" s="15"/>
      <c r="J25" s="5">
        <f>K24-I24</f>
        <v>0.92018571428571505</v>
      </c>
      <c r="K25" s="15"/>
      <c r="L25" s="5">
        <f>M24-K24</f>
        <v>1.0170473684210535</v>
      </c>
      <c r="M25" s="15"/>
      <c r="N25" s="5">
        <f>O24-M24</f>
        <v>1.1300526315789483</v>
      </c>
      <c r="O25" s="15"/>
      <c r="P25" s="5">
        <f>Q24-O24</f>
        <v>1.2629999999999981</v>
      </c>
      <c r="Q25" s="15"/>
      <c r="R25" s="5">
        <f>S24-Q24</f>
        <v>1.4208749999999988</v>
      </c>
      <c r="S25" s="15"/>
      <c r="T25" s="5">
        <f>U24-S24</f>
        <v>1.6103249999999996</v>
      </c>
      <c r="U25" s="15"/>
      <c r="V25" s="5">
        <f>W24-U24</f>
        <v>1.8403714285714265</v>
      </c>
      <c r="W25" s="15"/>
    </row>
    <row r="26" spans="2:23" ht="19.5" thickBot="1" x14ac:dyDescent="0.45">
      <c r="B26" s="18"/>
      <c r="C26" s="6">
        <f>B24/C23</f>
        <v>1.2142857142857142</v>
      </c>
      <c r="D26" s="7">
        <f>$E22*E26/C26</f>
        <v>100.80000000000001</v>
      </c>
      <c r="E26" s="8">
        <f>B24/E23</f>
        <v>1.36</v>
      </c>
      <c r="F26" s="7">
        <f>$E22*G26/E26</f>
        <v>97.826086956521735</v>
      </c>
      <c r="G26" s="8">
        <f>B24/G23</f>
        <v>1.4782608695652173</v>
      </c>
      <c r="H26" s="7">
        <f>$E22*I26/G26</f>
        <v>98.571428571428584</v>
      </c>
      <c r="I26" s="8">
        <f>B24/I23</f>
        <v>1.6190476190476191</v>
      </c>
      <c r="J26" s="7">
        <f>$E22*K26/I26</f>
        <v>94.5</v>
      </c>
      <c r="K26" s="8">
        <f>B24/K23</f>
        <v>1.7</v>
      </c>
      <c r="L26" s="7">
        <f>$E22*M26/K26</f>
        <v>94.736842105263165</v>
      </c>
      <c r="M26" s="8">
        <f>B24/M23</f>
        <v>1.7894736842105263</v>
      </c>
      <c r="N26" s="7">
        <f>$E22*O26/M26</f>
        <v>95</v>
      </c>
      <c r="O26" s="8">
        <f>B24/O23</f>
        <v>1.8888888888888888</v>
      </c>
      <c r="P26" s="7">
        <f>$E22*Q26/O26</f>
        <v>95.294117647058826</v>
      </c>
      <c r="Q26" s="8">
        <f>B24/Q23</f>
        <v>2</v>
      </c>
      <c r="R26" s="7">
        <f>$E22*S26/Q26</f>
        <v>95.625</v>
      </c>
      <c r="S26" s="8">
        <f>B24/S23</f>
        <v>2.125</v>
      </c>
      <c r="T26" s="7">
        <f>$E22*U26/S26</f>
        <v>96</v>
      </c>
      <c r="U26" s="8">
        <f>B24/U23</f>
        <v>2.2666666666666666</v>
      </c>
      <c r="V26" s="7">
        <f>$E22*W26/U26</f>
        <v>96.428571428571431</v>
      </c>
      <c r="W26" s="8">
        <f>B24/W23</f>
        <v>2.4285714285714284</v>
      </c>
    </row>
    <row r="27" spans="2:23" ht="19.5" thickBot="1" x14ac:dyDescent="0.45">
      <c r="B27" s="18">
        <v>50</v>
      </c>
      <c r="C27" s="16">
        <f>($E21/1000)*($E22/60)*C29*3.6</f>
        <v>20.298214285714284</v>
      </c>
      <c r="D27" s="10">
        <f>$E22*C29/E29</f>
        <v>80.357142857142861</v>
      </c>
      <c r="E27" s="16">
        <f>($E21/1000)*($E22/60)*E29*3.6</f>
        <v>22.733999999999998</v>
      </c>
      <c r="F27" s="10">
        <f>$E22*E29/G29</f>
        <v>82.800000000000011</v>
      </c>
      <c r="G27" s="16">
        <f>($E21/1000)*($E22/60)*G29*3.6</f>
        <v>24.710869565217386</v>
      </c>
      <c r="H27" s="10">
        <f>$E22*G29/I29</f>
        <v>82.173913043478251</v>
      </c>
      <c r="I27" s="21">
        <f>($E21/1000)*($E22/60)*I29*3.6</f>
        <v>27.064285714285713</v>
      </c>
      <c r="J27" s="11">
        <f>$E22*I29/K29</f>
        <v>85.714285714285708</v>
      </c>
      <c r="K27" s="25">
        <f>($E21/1000)*($E22/60)*K29*3.6</f>
        <v>28.417499999999997</v>
      </c>
      <c r="L27" s="10">
        <f>$E22*K29/M29</f>
        <v>85.5</v>
      </c>
      <c r="M27" s="23">
        <f>($E21/1000)*($E22/60)*M29*3.6</f>
        <v>29.913157894736841</v>
      </c>
      <c r="N27" s="10">
        <f>$E22*M29/O29</f>
        <v>85.26315789473685</v>
      </c>
      <c r="O27" s="25">
        <f>($E21/1000)*($E22/60)*O29*3.6</f>
        <v>31.574999999999996</v>
      </c>
      <c r="P27" s="10">
        <f>$E22*O29/Q29</f>
        <v>85</v>
      </c>
      <c r="Q27" s="25">
        <f>($E21/1000)*($E22/60)*Q29*3.6</f>
        <v>33.432352941176475</v>
      </c>
      <c r="R27" s="10">
        <f>$E22*Q29/S29</f>
        <v>84.705882352941188</v>
      </c>
      <c r="S27" s="16">
        <f>($E21/1000)*($E22/60)*S29*3.6</f>
        <v>35.521875000000001</v>
      </c>
      <c r="T27" s="10">
        <f>$E22*S29/U29</f>
        <v>84.375</v>
      </c>
      <c r="U27" s="16">
        <f>($E21/1000)*($E22/60)*U29*3.6</f>
        <v>37.89</v>
      </c>
      <c r="V27" s="10">
        <f>$E22*U29/W29</f>
        <v>84</v>
      </c>
      <c r="W27" s="14">
        <f>($E21/1000)*($E22/60)*W29*3.6</f>
        <v>40.596428571428568</v>
      </c>
    </row>
    <row r="28" spans="2:23" ht="19.5" thickBot="1" x14ac:dyDescent="0.45">
      <c r="B28" s="18"/>
      <c r="C28" s="15"/>
      <c r="D28" s="5">
        <f>E27-C27</f>
        <v>2.4357857142857142</v>
      </c>
      <c r="E28" s="15"/>
      <c r="F28" s="5">
        <f>G27-E27</f>
        <v>1.9768695652173882</v>
      </c>
      <c r="G28" s="15"/>
      <c r="H28" s="5">
        <f>I27-G27</f>
        <v>2.3534161490683267</v>
      </c>
      <c r="I28" s="22"/>
      <c r="J28" s="9">
        <f>K27-I27</f>
        <v>1.3532142857142837</v>
      </c>
      <c r="K28" s="26"/>
      <c r="L28" s="5">
        <f>M27-K27</f>
        <v>1.4956578947368442</v>
      </c>
      <c r="M28" s="24"/>
      <c r="N28" s="5">
        <f>O27-M27</f>
        <v>1.6618421052631547</v>
      </c>
      <c r="O28" s="26"/>
      <c r="P28" s="5">
        <f>Q27-O27</f>
        <v>1.8573529411764795</v>
      </c>
      <c r="Q28" s="26"/>
      <c r="R28" s="5">
        <f>S27-Q27</f>
        <v>2.0895220588235262</v>
      </c>
      <c r="S28" s="15"/>
      <c r="T28" s="5">
        <f>U27-S27</f>
        <v>2.3681249999999991</v>
      </c>
      <c r="U28" s="15"/>
      <c r="V28" s="5">
        <f>W27-U27</f>
        <v>2.7064285714285674</v>
      </c>
      <c r="W28" s="15"/>
    </row>
    <row r="29" spans="2:23" ht="19.5" thickBot="1" x14ac:dyDescent="0.45">
      <c r="B29" s="18"/>
      <c r="C29" s="6">
        <f>B27/C23</f>
        <v>1.7857142857142858</v>
      </c>
      <c r="D29" s="7">
        <f>$E22*E29/C29</f>
        <v>100.8</v>
      </c>
      <c r="E29" s="8">
        <f>B27/E23</f>
        <v>2</v>
      </c>
      <c r="F29" s="7">
        <f>$E22*G29/E29</f>
        <v>97.826086956521735</v>
      </c>
      <c r="G29" s="8">
        <f>B27/G23</f>
        <v>2.1739130434782608</v>
      </c>
      <c r="H29" s="7">
        <f>$E22*I29/G29</f>
        <v>98.571428571428569</v>
      </c>
      <c r="I29" s="8">
        <f>B27/I23</f>
        <v>2.3809523809523809</v>
      </c>
      <c r="J29" s="7">
        <f>$E22*K29/I29</f>
        <v>94.5</v>
      </c>
      <c r="K29" s="8">
        <f>B27/K23</f>
        <v>2.5</v>
      </c>
      <c r="L29" s="7">
        <f>$E22*M29/K29</f>
        <v>94.736842105263165</v>
      </c>
      <c r="M29" s="8">
        <f>B27/M23</f>
        <v>2.6315789473684212</v>
      </c>
      <c r="N29" s="7">
        <f>$E22*O29/M29</f>
        <v>95</v>
      </c>
      <c r="O29" s="8">
        <f>B27/O23</f>
        <v>2.7777777777777777</v>
      </c>
      <c r="P29" s="7">
        <f>$E22*Q29/O29</f>
        <v>95.29411764705884</v>
      </c>
      <c r="Q29" s="8">
        <f>B27/Q23</f>
        <v>2.9411764705882355</v>
      </c>
      <c r="R29" s="7">
        <f>$E22*S29/Q29</f>
        <v>95.625</v>
      </c>
      <c r="S29" s="8">
        <f>B27/S23</f>
        <v>3.125</v>
      </c>
      <c r="T29" s="7">
        <f>$E22*U29/S29</f>
        <v>96</v>
      </c>
      <c r="U29" s="8">
        <f>B27/U23</f>
        <v>3.3333333333333335</v>
      </c>
      <c r="V29" s="7">
        <f>$E22*W29/U29</f>
        <v>96.428571428571431</v>
      </c>
      <c r="W29" s="8">
        <f>B27/W23</f>
        <v>3.5714285714285716</v>
      </c>
    </row>
    <row r="31" spans="2:23" ht="24" x14ac:dyDescent="0.4">
      <c r="B31" s="19" t="s">
        <v>1</v>
      </c>
      <c r="C31" s="19"/>
      <c r="D31" s="19"/>
      <c r="E31" s="4">
        <v>2105</v>
      </c>
      <c r="F31" t="s">
        <v>0</v>
      </c>
    </row>
    <row r="32" spans="2:23" ht="24" x14ac:dyDescent="0.4">
      <c r="B32" s="19" t="s">
        <v>2</v>
      </c>
      <c r="C32" s="19"/>
      <c r="D32" s="19"/>
      <c r="E32" s="4">
        <v>90</v>
      </c>
      <c r="F32" t="s">
        <v>3</v>
      </c>
    </row>
    <row r="33" spans="2:23" ht="24.75" thickBot="1" x14ac:dyDescent="0.45">
      <c r="C33" s="3">
        <v>28</v>
      </c>
      <c r="D33" s="12"/>
      <c r="E33" s="3">
        <v>25</v>
      </c>
      <c r="F33" s="12"/>
      <c r="G33" s="3">
        <v>23</v>
      </c>
      <c r="H33" s="12"/>
      <c r="I33" s="3">
        <v>21</v>
      </c>
      <c r="J33" s="12"/>
      <c r="K33" s="3">
        <v>20</v>
      </c>
      <c r="L33" s="12"/>
      <c r="M33" s="3">
        <v>19</v>
      </c>
      <c r="N33" s="12"/>
      <c r="O33" s="3">
        <v>18</v>
      </c>
      <c r="P33" s="12"/>
      <c r="Q33" s="3">
        <v>17</v>
      </c>
      <c r="R33" s="12"/>
      <c r="S33" s="3">
        <v>16</v>
      </c>
      <c r="T33" s="12"/>
      <c r="U33" s="3">
        <v>15</v>
      </c>
      <c r="V33" s="12"/>
      <c r="W33" s="3">
        <v>14</v>
      </c>
    </row>
    <row r="34" spans="2:23" ht="19.5" thickBot="1" x14ac:dyDescent="0.45">
      <c r="B34" s="18">
        <v>39</v>
      </c>
      <c r="C34" s="16">
        <f>($E31/1000)*($E32/60)*C36*3.6</f>
        <v>15.832607142857142</v>
      </c>
      <c r="D34" s="10">
        <f>$E32*C36/E36</f>
        <v>80.357142857142847</v>
      </c>
      <c r="E34" s="16">
        <f>($E31/1000)*($E32/60)*E36*3.6</f>
        <v>17.732520000000001</v>
      </c>
      <c r="F34" s="10">
        <f>$E32*E36/G36</f>
        <v>82.800000000000011</v>
      </c>
      <c r="G34" s="16">
        <f>($E31/1000)*($E32/60)*G36*3.6</f>
        <v>19.274478260869564</v>
      </c>
      <c r="H34" s="10">
        <f>$E32*G36/I36</f>
        <v>82.173913043478251</v>
      </c>
      <c r="I34" s="16">
        <f>($E31/1000)*($E32/60)*I36*3.6</f>
        <v>21.110142857142858</v>
      </c>
      <c r="J34" s="10">
        <f>$E32*I36/K36</f>
        <v>85.714285714285708</v>
      </c>
      <c r="K34" s="16">
        <f>($E31/1000)*($E32/60)*K36*3.6</f>
        <v>22.165649999999999</v>
      </c>
      <c r="L34" s="10">
        <f>$E32*K36/M36</f>
        <v>85.5</v>
      </c>
      <c r="M34" s="16">
        <f>($E31/1000)*($E32/60)*M36*3.6</f>
        <v>23.33226315789474</v>
      </c>
      <c r="N34" s="10">
        <f>$E32*M36/O36</f>
        <v>85.263157894736864</v>
      </c>
      <c r="O34" s="16">
        <f>($E31/1000)*($E32/60)*O36*3.6</f>
        <v>24.628499999999995</v>
      </c>
      <c r="P34" s="10">
        <f>$E32*O36/Q36</f>
        <v>85</v>
      </c>
      <c r="Q34" s="16">
        <f>($E31/1000)*($E32/60)*Q36*3.6</f>
        <v>26.077235294117642</v>
      </c>
      <c r="R34" s="10">
        <f>$E32*Q36/S36</f>
        <v>84.705882352941174</v>
      </c>
      <c r="S34" s="16">
        <f>($E31/1000)*($E32/60)*S36*3.6</f>
        <v>27.707062499999996</v>
      </c>
      <c r="T34" s="10">
        <f>$E32*S36/U36</f>
        <v>84.375</v>
      </c>
      <c r="U34" s="16">
        <f>($E31/1000)*($E32/60)*U36*3.6</f>
        <v>29.554200000000002</v>
      </c>
      <c r="V34" s="10">
        <f>$E32*U36/W36</f>
        <v>84</v>
      </c>
      <c r="W34" s="14">
        <f>($E31/1000)*($E32/60)*W36*3.6</f>
        <v>31.665214285714285</v>
      </c>
    </row>
    <row r="35" spans="2:23" ht="19.5" thickBot="1" x14ac:dyDescent="0.45">
      <c r="B35" s="18"/>
      <c r="C35" s="15"/>
      <c r="D35" s="5">
        <f>E34-C34</f>
        <v>1.8999128571428585</v>
      </c>
      <c r="E35" s="15"/>
      <c r="F35" s="5">
        <f>G34-E34</f>
        <v>1.5419582608695634</v>
      </c>
      <c r="G35" s="15"/>
      <c r="H35" s="5">
        <f>I34-G34</f>
        <v>1.8356645962732934</v>
      </c>
      <c r="I35" s="15"/>
      <c r="J35" s="5">
        <f>K34-I34</f>
        <v>1.0555071428571416</v>
      </c>
      <c r="K35" s="15"/>
      <c r="L35" s="5">
        <f>M34-K34</f>
        <v>1.1666131578947407</v>
      </c>
      <c r="M35" s="15"/>
      <c r="N35" s="5">
        <f>O34-M34</f>
        <v>1.2962368421052552</v>
      </c>
      <c r="O35" s="15"/>
      <c r="P35" s="5">
        <f>Q34-O34</f>
        <v>1.4487352941176468</v>
      </c>
      <c r="Q35" s="15"/>
      <c r="R35" s="5">
        <f>S34-Q34</f>
        <v>1.6298272058823535</v>
      </c>
      <c r="S35" s="15"/>
      <c r="T35" s="5">
        <f>U34-S34</f>
        <v>1.8471375000000059</v>
      </c>
      <c r="U35" s="15"/>
      <c r="V35" s="5">
        <f>W34-U34</f>
        <v>2.1110142857142833</v>
      </c>
      <c r="W35" s="15"/>
    </row>
    <row r="36" spans="2:23" ht="19.5" thickBot="1" x14ac:dyDescent="0.45">
      <c r="B36" s="18"/>
      <c r="C36" s="6">
        <f>B34/C33</f>
        <v>1.3928571428571428</v>
      </c>
      <c r="D36" s="7">
        <f>$E32*E36/C36</f>
        <v>100.80000000000001</v>
      </c>
      <c r="E36" s="8">
        <f>B34/E33</f>
        <v>1.56</v>
      </c>
      <c r="F36" s="7">
        <f>$E32*G36/E36</f>
        <v>97.826086956521735</v>
      </c>
      <c r="G36" s="8">
        <f>B34/G33</f>
        <v>1.6956521739130435</v>
      </c>
      <c r="H36" s="7">
        <f>$E32*I36/G36</f>
        <v>98.571428571428569</v>
      </c>
      <c r="I36" s="8">
        <f>B34/I33</f>
        <v>1.8571428571428572</v>
      </c>
      <c r="J36" s="7">
        <f>$E32*K36/I36</f>
        <v>94.5</v>
      </c>
      <c r="K36" s="8">
        <f>B34/K33</f>
        <v>1.95</v>
      </c>
      <c r="L36" s="7">
        <f>$E32*M36/K36</f>
        <v>94.736842105263165</v>
      </c>
      <c r="M36" s="8">
        <f>B34/M33</f>
        <v>2.0526315789473686</v>
      </c>
      <c r="N36" s="7">
        <f>$E32*O36/M36</f>
        <v>94.999999999999986</v>
      </c>
      <c r="O36" s="8">
        <f>B34/O33</f>
        <v>2.1666666666666665</v>
      </c>
      <c r="P36" s="7">
        <f>$E32*Q36/O36</f>
        <v>95.294117647058826</v>
      </c>
      <c r="Q36" s="8">
        <f>B34/Q33</f>
        <v>2.2941176470588234</v>
      </c>
      <c r="R36" s="7">
        <f>$E32*S36/Q36</f>
        <v>95.625</v>
      </c>
      <c r="S36" s="8">
        <f>B34/S33</f>
        <v>2.4375</v>
      </c>
      <c r="T36" s="7">
        <f>$E32*U36/S36</f>
        <v>96</v>
      </c>
      <c r="U36" s="8">
        <f>B34/U33</f>
        <v>2.6</v>
      </c>
      <c r="V36" s="7">
        <f>$E32*W36/U36</f>
        <v>96.428571428571416</v>
      </c>
      <c r="W36" s="8">
        <f>B34/W33</f>
        <v>2.7857142857142856</v>
      </c>
    </row>
    <row r="37" spans="2:23" ht="19.5" thickBot="1" x14ac:dyDescent="0.45">
      <c r="B37" s="18">
        <v>53</v>
      </c>
      <c r="C37" s="16">
        <f>($E31/1000)*($E32/60)*C39*3.6</f>
        <v>21.516107142857141</v>
      </c>
      <c r="D37" s="10">
        <f>$E32*C39/E39</f>
        <v>80.357142857142861</v>
      </c>
      <c r="E37" s="16">
        <f>($E31/1000)*($E32/60)*E39*3.6</f>
        <v>24.098040000000001</v>
      </c>
      <c r="F37" s="10">
        <f>$E32*E39/G39</f>
        <v>82.8</v>
      </c>
      <c r="G37" s="16">
        <f>($E31/1000)*($E32/60)*G39*3.6</f>
        <v>26.193521739130432</v>
      </c>
      <c r="H37" s="10">
        <f>$E32*G39/I39</f>
        <v>82.173913043478265</v>
      </c>
      <c r="I37" s="21">
        <f>($E31/1000)*($E32/60)*I39*3.6</f>
        <v>28.688142857142854</v>
      </c>
      <c r="J37" s="11">
        <f>$E32*I39/K39</f>
        <v>85.714285714285722</v>
      </c>
      <c r="K37" s="23">
        <f>($E31/1000)*($E32/60)*K39*3.6</f>
        <v>30.122549999999997</v>
      </c>
      <c r="L37" s="10">
        <f>$E32*K39/M39</f>
        <v>85.5</v>
      </c>
      <c r="M37" s="25">
        <f>($E31/1000)*($E32/60)*M39*3.6</f>
        <v>31.707947368421046</v>
      </c>
      <c r="N37" s="10">
        <f>$E32*M39/O39</f>
        <v>85.263157894736821</v>
      </c>
      <c r="O37" s="25">
        <f>($E31/1000)*($E32/60)*O39*3.6</f>
        <v>33.469500000000004</v>
      </c>
      <c r="P37" s="10">
        <f>$E32*O39/Q39</f>
        <v>85</v>
      </c>
      <c r="Q37" s="16">
        <f>($E31/1000)*($E32/60)*Q39*3.6</f>
        <v>35.438294117647061</v>
      </c>
      <c r="R37" s="10">
        <f>$E32*Q39/S39</f>
        <v>84.705882352941174</v>
      </c>
      <c r="S37" s="16">
        <f>($E31/1000)*($E32/60)*S39*3.6</f>
        <v>37.653187500000001</v>
      </c>
      <c r="T37" s="10">
        <f>$E32*S39/U39</f>
        <v>84.375</v>
      </c>
      <c r="U37" s="16">
        <f>($E31/1000)*($E32/60)*U39*3.6</f>
        <v>40.163399999999996</v>
      </c>
      <c r="V37" s="10">
        <f>$E32*U39/W39</f>
        <v>84</v>
      </c>
      <c r="W37" s="27">
        <f>($E31/1000)*($E32/60)*W39*3.6</f>
        <v>43.032214285714282</v>
      </c>
    </row>
    <row r="38" spans="2:23" ht="19.5" thickBot="1" x14ac:dyDescent="0.45">
      <c r="B38" s="18"/>
      <c r="C38" s="15"/>
      <c r="D38" s="5">
        <f>E37-C37</f>
        <v>2.5819328571428599</v>
      </c>
      <c r="E38" s="15"/>
      <c r="F38" s="5">
        <f>G37-E37</f>
        <v>2.095481739130431</v>
      </c>
      <c r="G38" s="15"/>
      <c r="H38" s="5">
        <f>I37-G37</f>
        <v>2.4946211180124216</v>
      </c>
      <c r="I38" s="22"/>
      <c r="J38" s="9">
        <f>K37-I37</f>
        <v>1.4344071428571432</v>
      </c>
      <c r="K38" s="24"/>
      <c r="L38" s="5">
        <f>M37-K37</f>
        <v>1.5853973684210487</v>
      </c>
      <c r="M38" s="26"/>
      <c r="N38" s="5">
        <f>O37-M37</f>
        <v>1.761552631578958</v>
      </c>
      <c r="O38" s="26"/>
      <c r="P38" s="5">
        <f>Q37-O37</f>
        <v>1.9687941176470574</v>
      </c>
      <c r="Q38" s="15"/>
      <c r="R38" s="5">
        <f>S37-Q37</f>
        <v>2.2148933823529404</v>
      </c>
      <c r="S38" s="15"/>
      <c r="T38" s="5">
        <f>U37-S37</f>
        <v>2.5102124999999944</v>
      </c>
      <c r="U38" s="15"/>
      <c r="V38" s="5">
        <f>W37-U37</f>
        <v>2.8688142857142864</v>
      </c>
      <c r="W38" s="28"/>
    </row>
    <row r="39" spans="2:23" ht="19.5" thickBot="1" x14ac:dyDescent="0.45">
      <c r="B39" s="18"/>
      <c r="C39" s="6">
        <f>B37/C33</f>
        <v>1.8928571428571428</v>
      </c>
      <c r="D39" s="7">
        <f>$E32*E39/C39</f>
        <v>100.80000000000001</v>
      </c>
      <c r="E39" s="8">
        <f>B37/E33</f>
        <v>2.12</v>
      </c>
      <c r="F39" s="7">
        <f>$E32*G39/E39</f>
        <v>97.826086956521735</v>
      </c>
      <c r="G39" s="8">
        <f>B37/G33</f>
        <v>2.3043478260869565</v>
      </c>
      <c r="H39" s="7">
        <f>$E32*I39/G39</f>
        <v>98.571428571428569</v>
      </c>
      <c r="I39" s="8">
        <f>B37/I33</f>
        <v>2.5238095238095237</v>
      </c>
      <c r="J39" s="7">
        <f>$E32*K39/I39</f>
        <v>94.5</v>
      </c>
      <c r="K39" s="8">
        <f>B37/K33</f>
        <v>2.65</v>
      </c>
      <c r="L39" s="7">
        <f>$E32*M39/K39</f>
        <v>94.73684210526315</v>
      </c>
      <c r="M39" s="8">
        <f>B37/M33</f>
        <v>2.7894736842105261</v>
      </c>
      <c r="N39" s="7">
        <f>$E32*O39/M39</f>
        <v>95.000000000000014</v>
      </c>
      <c r="O39" s="8">
        <f>B37/O33</f>
        <v>2.9444444444444446</v>
      </c>
      <c r="P39" s="7">
        <f>$E32*Q39/O39</f>
        <v>95.294117647058812</v>
      </c>
      <c r="Q39" s="8">
        <f>B37/Q33</f>
        <v>3.1176470588235294</v>
      </c>
      <c r="R39" s="7">
        <f>$E32*S39/Q39</f>
        <v>95.625</v>
      </c>
      <c r="S39" s="8">
        <f>B37/S33</f>
        <v>3.3125</v>
      </c>
      <c r="T39" s="7">
        <f>$E32*U39/S39</f>
        <v>96</v>
      </c>
      <c r="U39" s="8">
        <f>B37/U33</f>
        <v>3.5333333333333332</v>
      </c>
      <c r="V39" s="7">
        <f>$E32*W39/U39</f>
        <v>96.428571428571431</v>
      </c>
      <c r="W39" s="8">
        <f>B37/W33</f>
        <v>3.7857142857142856</v>
      </c>
    </row>
  </sheetData>
  <mergeCells count="104">
    <mergeCell ref="U27:U28"/>
    <mergeCell ref="W27:W28"/>
    <mergeCell ref="U24:U25"/>
    <mergeCell ref="W24:W25"/>
    <mergeCell ref="Q24:Q25"/>
    <mergeCell ref="S24:S25"/>
    <mergeCell ref="U17:U18"/>
    <mergeCell ref="W17:W18"/>
    <mergeCell ref="B17:B19"/>
    <mergeCell ref="C17:C18"/>
    <mergeCell ref="E17:E18"/>
    <mergeCell ref="G17:G18"/>
    <mergeCell ref="I17:I18"/>
    <mergeCell ref="K17:K18"/>
    <mergeCell ref="G24:G25"/>
    <mergeCell ref="M17:M18"/>
    <mergeCell ref="O17:O18"/>
    <mergeCell ref="Q17:Q18"/>
    <mergeCell ref="S17:S18"/>
    <mergeCell ref="B21:D21"/>
    <mergeCell ref="B22:D22"/>
    <mergeCell ref="B24:B26"/>
    <mergeCell ref="C24:C25"/>
    <mergeCell ref="E24:E25"/>
    <mergeCell ref="I24:I25"/>
    <mergeCell ref="K24:K25"/>
    <mergeCell ref="M24:M25"/>
    <mergeCell ref="O24:O25"/>
    <mergeCell ref="W14:W15"/>
    <mergeCell ref="B14:B16"/>
    <mergeCell ref="C14:C15"/>
    <mergeCell ref="E14:E15"/>
    <mergeCell ref="G14:G15"/>
    <mergeCell ref="I14:I15"/>
    <mergeCell ref="K14:K15"/>
    <mergeCell ref="M14:M15"/>
    <mergeCell ref="O14:O15"/>
    <mergeCell ref="Q14:Q15"/>
    <mergeCell ref="S14:S15"/>
    <mergeCell ref="U14:U15"/>
    <mergeCell ref="U4:U5"/>
    <mergeCell ref="W4:W5"/>
    <mergeCell ref="B7:B9"/>
    <mergeCell ref="C7:C8"/>
    <mergeCell ref="E7:E8"/>
    <mergeCell ref="G7:G8"/>
    <mergeCell ref="I7:I8"/>
    <mergeCell ref="K7:K8"/>
    <mergeCell ref="M7:M8"/>
    <mergeCell ref="O7:O8"/>
    <mergeCell ref="I4:I5"/>
    <mergeCell ref="K4:K5"/>
    <mergeCell ref="M4:M5"/>
    <mergeCell ref="O4:O5"/>
    <mergeCell ref="Q4:Q5"/>
    <mergeCell ref="Q7:Q8"/>
    <mergeCell ref="S7:S8"/>
    <mergeCell ref="U7:U8"/>
    <mergeCell ref="W7:W8"/>
    <mergeCell ref="B31:D31"/>
    <mergeCell ref="B32:D32"/>
    <mergeCell ref="B34:B36"/>
    <mergeCell ref="C34:C35"/>
    <mergeCell ref="E34:E35"/>
    <mergeCell ref="S4:S5"/>
    <mergeCell ref="B1:D1"/>
    <mergeCell ref="B2:D2"/>
    <mergeCell ref="B4:B6"/>
    <mergeCell ref="C4:C5"/>
    <mergeCell ref="E4:E5"/>
    <mergeCell ref="G4:G5"/>
    <mergeCell ref="B12:D12"/>
    <mergeCell ref="B11:D11"/>
    <mergeCell ref="K27:K28"/>
    <mergeCell ref="M27:M28"/>
    <mergeCell ref="O27:O28"/>
    <mergeCell ref="B27:B29"/>
    <mergeCell ref="C27:C28"/>
    <mergeCell ref="E27:E28"/>
    <mergeCell ref="G27:G28"/>
    <mergeCell ref="I27:I28"/>
    <mergeCell ref="Q27:Q28"/>
    <mergeCell ref="S27:S28"/>
    <mergeCell ref="Q34:Q35"/>
    <mergeCell ref="S34:S35"/>
    <mergeCell ref="U34:U35"/>
    <mergeCell ref="W34:W35"/>
    <mergeCell ref="B37:B39"/>
    <mergeCell ref="C37:C38"/>
    <mergeCell ref="E37:E38"/>
    <mergeCell ref="G37:G38"/>
    <mergeCell ref="I37:I38"/>
    <mergeCell ref="K37:K38"/>
    <mergeCell ref="M37:M38"/>
    <mergeCell ref="O37:O38"/>
    <mergeCell ref="Q37:Q38"/>
    <mergeCell ref="S37:S38"/>
    <mergeCell ref="U37:U38"/>
    <mergeCell ref="W37:W38"/>
    <mergeCell ref="G34:G35"/>
    <mergeCell ref="I34:I35"/>
    <mergeCell ref="K34:K35"/>
    <mergeCell ref="M34:M35"/>
    <mergeCell ref="O34:O35"/>
  </mergeCells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2-11</vt:lpstr>
      <vt:lpstr>2-12</vt:lpstr>
      <vt:lpstr>3-8</vt:lpstr>
      <vt:lpstr>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針生淳</dc:creator>
  <cp:lastModifiedBy>針生淳</cp:lastModifiedBy>
  <dcterms:created xsi:type="dcterms:W3CDTF">2021-11-13T01:58:25Z</dcterms:created>
  <dcterms:modified xsi:type="dcterms:W3CDTF">2021-11-14T02:19:23Z</dcterms:modified>
</cp:coreProperties>
</file>