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ariu\Desktop\web原稿\"/>
    </mc:Choice>
  </mc:AlternateContent>
  <xr:revisionPtr revIDLastSave="0" documentId="13_ncr:1_{BB30D834-32AF-4774-91B9-3AD26F7A86EF}" xr6:coauthVersionLast="47" xr6:coauthVersionMax="47" xr10:uidLastSave="{00000000-0000-0000-0000-000000000000}"/>
  <bookViews>
    <workbookView xWindow="-120" yWindow="-120" windowWidth="20730" windowHeight="11160" tabRatio="866" activeTab="1" xr2:uid="{0DCE06F9-E700-4C64-9C96-61DFC316B7BE}"/>
  </bookViews>
  <sheets>
    <sheet name="TEST" sheetId="1" r:id="rId1"/>
    <sheet name="ALL" sheetId="33" r:id="rId2"/>
    <sheet name="WM Only" sheetId="27" r:id="rId3"/>
    <sheet name="WM+M01 Nom" sheetId="29" r:id="rId4"/>
    <sheet name="WM+M01 Low" sheetId="30" r:id="rId5"/>
    <sheet name="WM+M01 HiS-Lz Nom" sheetId="31" r:id="rId6"/>
    <sheet name="WM+M01 HiS-Lz Low" sheetId="3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8" i="32" l="1"/>
  <c r="K28" i="32"/>
  <c r="H28" i="32"/>
  <c r="E28" i="32"/>
  <c r="N27" i="32"/>
  <c r="K27" i="32"/>
  <c r="H27" i="32"/>
  <c r="E27" i="32"/>
  <c r="N26" i="32"/>
  <c r="K26" i="32"/>
  <c r="H26" i="32"/>
  <c r="E26" i="32"/>
  <c r="N25" i="32"/>
  <c r="K25" i="32"/>
  <c r="H25" i="32"/>
  <c r="E25" i="32"/>
  <c r="N24" i="32"/>
  <c r="K24" i="32"/>
  <c r="H24" i="32"/>
  <c r="E24" i="32"/>
  <c r="N23" i="32"/>
  <c r="K23" i="32"/>
  <c r="H23" i="32"/>
  <c r="E23" i="32"/>
  <c r="N22" i="32"/>
  <c r="K22" i="32"/>
  <c r="H22" i="32"/>
  <c r="E22" i="32"/>
  <c r="N21" i="32"/>
  <c r="K21" i="32"/>
  <c r="H21" i="32"/>
  <c r="E21" i="32"/>
  <c r="N20" i="32"/>
  <c r="K20" i="32"/>
  <c r="H20" i="32"/>
  <c r="E20" i="32"/>
  <c r="N19" i="32"/>
  <c r="K19" i="32"/>
  <c r="H19" i="32"/>
  <c r="E19" i="32"/>
  <c r="N18" i="32"/>
  <c r="K18" i="32"/>
  <c r="H18" i="32"/>
  <c r="E18" i="32"/>
  <c r="N17" i="32"/>
  <c r="K17" i="32"/>
  <c r="H17" i="32"/>
  <c r="E17" i="32"/>
  <c r="N16" i="32"/>
  <c r="K16" i="32"/>
  <c r="H16" i="32"/>
  <c r="E16" i="32"/>
  <c r="N15" i="32"/>
  <c r="K15" i="32"/>
  <c r="H15" i="32"/>
  <c r="E15" i="32"/>
  <c r="N14" i="32"/>
  <c r="K14" i="32"/>
  <c r="H14" i="32"/>
  <c r="E14" i="32"/>
  <c r="N13" i="32"/>
  <c r="K13" i="32"/>
  <c r="H13" i="32"/>
  <c r="E13" i="32"/>
  <c r="N12" i="32"/>
  <c r="K12" i="32"/>
  <c r="H12" i="32"/>
  <c r="E12" i="32"/>
  <c r="N11" i="32"/>
  <c r="K11" i="32"/>
  <c r="H11" i="32"/>
  <c r="E11" i="32"/>
  <c r="N10" i="32"/>
  <c r="K10" i="32"/>
  <c r="H10" i="32"/>
  <c r="E10" i="32"/>
  <c r="N9" i="32"/>
  <c r="K9" i="32"/>
  <c r="H9" i="32"/>
  <c r="E9" i="32"/>
  <c r="N8" i="32"/>
  <c r="K8" i="32"/>
  <c r="H8" i="32"/>
  <c r="E8" i="32"/>
  <c r="N7" i="32"/>
  <c r="K7" i="32"/>
  <c r="H7" i="32"/>
  <c r="E7" i="32"/>
  <c r="N6" i="32"/>
  <c r="K6" i="32"/>
  <c r="H6" i="32"/>
  <c r="E6" i="32"/>
  <c r="N5" i="32"/>
  <c r="K5" i="32"/>
  <c r="H5" i="32"/>
  <c r="E5" i="32"/>
  <c r="N4" i="32"/>
  <c r="K4" i="32"/>
  <c r="H4" i="32"/>
  <c r="E4" i="32"/>
  <c r="N28" i="31"/>
  <c r="K28" i="31"/>
  <c r="H28" i="31"/>
  <c r="E28" i="31"/>
  <c r="N27" i="31"/>
  <c r="K27" i="31"/>
  <c r="H27" i="31"/>
  <c r="E27" i="31"/>
  <c r="N26" i="31"/>
  <c r="K26" i="31"/>
  <c r="H26" i="31"/>
  <c r="E26" i="31"/>
  <c r="N25" i="31"/>
  <c r="K25" i="31"/>
  <c r="H25" i="31"/>
  <c r="E25" i="31"/>
  <c r="N24" i="31"/>
  <c r="K24" i="31"/>
  <c r="H24" i="31"/>
  <c r="E24" i="31"/>
  <c r="N23" i="31"/>
  <c r="K23" i="31"/>
  <c r="H23" i="31"/>
  <c r="E23" i="31"/>
  <c r="N22" i="31"/>
  <c r="K22" i="31"/>
  <c r="H22" i="31"/>
  <c r="E22" i="31"/>
  <c r="N21" i="31"/>
  <c r="K21" i="31"/>
  <c r="H21" i="31"/>
  <c r="E21" i="31"/>
  <c r="N20" i="31"/>
  <c r="K20" i="31"/>
  <c r="H20" i="31"/>
  <c r="E20" i="31"/>
  <c r="N19" i="31"/>
  <c r="K19" i="31"/>
  <c r="H19" i="31"/>
  <c r="E19" i="31"/>
  <c r="N18" i="31"/>
  <c r="K18" i="31"/>
  <c r="H18" i="31"/>
  <c r="E18" i="31"/>
  <c r="N17" i="31"/>
  <c r="K17" i="31"/>
  <c r="H17" i="31"/>
  <c r="E17" i="31"/>
  <c r="N16" i="31"/>
  <c r="K16" i="31"/>
  <c r="H16" i="31"/>
  <c r="E16" i="31"/>
  <c r="N15" i="31"/>
  <c r="K15" i="31"/>
  <c r="H15" i="31"/>
  <c r="E15" i="31"/>
  <c r="N14" i="31"/>
  <c r="K14" i="31"/>
  <c r="H14" i="31"/>
  <c r="E14" i="31"/>
  <c r="N13" i="31"/>
  <c r="K13" i="31"/>
  <c r="H13" i="31"/>
  <c r="E13" i="31"/>
  <c r="N12" i="31"/>
  <c r="K12" i="31"/>
  <c r="H12" i="31"/>
  <c r="E12" i="31"/>
  <c r="N11" i="31"/>
  <c r="K11" i="31"/>
  <c r="H11" i="31"/>
  <c r="E11" i="31"/>
  <c r="N10" i="31"/>
  <c r="K10" i="31"/>
  <c r="H10" i="31"/>
  <c r="E10" i="31"/>
  <c r="N9" i="31"/>
  <c r="K9" i="31"/>
  <c r="H9" i="31"/>
  <c r="E9" i="31"/>
  <c r="N8" i="31"/>
  <c r="K8" i="31"/>
  <c r="H8" i="31"/>
  <c r="E8" i="31"/>
  <c r="N7" i="31"/>
  <c r="K7" i="31"/>
  <c r="H7" i="31"/>
  <c r="E7" i="31"/>
  <c r="N6" i="31"/>
  <c r="K6" i="31"/>
  <c r="H6" i="31"/>
  <c r="E6" i="31"/>
  <c r="N5" i="31"/>
  <c r="K5" i="31"/>
  <c r="H5" i="31"/>
  <c r="E5" i="31"/>
  <c r="N4" i="31"/>
  <c r="K4" i="31"/>
  <c r="H4" i="31"/>
  <c r="E4" i="31"/>
  <c r="N28" i="30"/>
  <c r="K28" i="30"/>
  <c r="H28" i="30"/>
  <c r="E28" i="30"/>
  <c r="N27" i="30"/>
  <c r="K27" i="30"/>
  <c r="H27" i="30"/>
  <c r="E27" i="30"/>
  <c r="N26" i="30"/>
  <c r="K26" i="30"/>
  <c r="H26" i="30"/>
  <c r="E26" i="30"/>
  <c r="N25" i="30"/>
  <c r="K25" i="30"/>
  <c r="H25" i="30"/>
  <c r="E25" i="30"/>
  <c r="N24" i="30"/>
  <c r="K24" i="30"/>
  <c r="H24" i="30"/>
  <c r="E24" i="30"/>
  <c r="N23" i="30"/>
  <c r="K23" i="30"/>
  <c r="H23" i="30"/>
  <c r="E23" i="30"/>
  <c r="N22" i="30"/>
  <c r="K22" i="30"/>
  <c r="H22" i="30"/>
  <c r="E22" i="30"/>
  <c r="N21" i="30"/>
  <c r="K21" i="30"/>
  <c r="H21" i="30"/>
  <c r="E21" i="30"/>
  <c r="N20" i="30"/>
  <c r="K20" i="30"/>
  <c r="H20" i="30"/>
  <c r="E20" i="30"/>
  <c r="N19" i="30"/>
  <c r="K19" i="30"/>
  <c r="H19" i="30"/>
  <c r="E19" i="30"/>
  <c r="N18" i="30"/>
  <c r="K18" i="30"/>
  <c r="H18" i="30"/>
  <c r="E18" i="30"/>
  <c r="N17" i="30"/>
  <c r="K17" i="30"/>
  <c r="H17" i="30"/>
  <c r="E17" i="30"/>
  <c r="N16" i="30"/>
  <c r="K16" i="30"/>
  <c r="H16" i="30"/>
  <c r="E16" i="30"/>
  <c r="N15" i="30"/>
  <c r="K15" i="30"/>
  <c r="H15" i="30"/>
  <c r="E15" i="30"/>
  <c r="N14" i="30"/>
  <c r="K14" i="30"/>
  <c r="H14" i="30"/>
  <c r="E14" i="30"/>
  <c r="N13" i="30"/>
  <c r="K13" i="30"/>
  <c r="H13" i="30"/>
  <c r="E13" i="30"/>
  <c r="N12" i="30"/>
  <c r="K12" i="30"/>
  <c r="H12" i="30"/>
  <c r="E12" i="30"/>
  <c r="N11" i="30"/>
  <c r="K11" i="30"/>
  <c r="H11" i="30"/>
  <c r="E11" i="30"/>
  <c r="N10" i="30"/>
  <c r="K10" i="30"/>
  <c r="H10" i="30"/>
  <c r="E10" i="30"/>
  <c r="N9" i="30"/>
  <c r="K9" i="30"/>
  <c r="H9" i="30"/>
  <c r="E9" i="30"/>
  <c r="N8" i="30"/>
  <c r="K8" i="30"/>
  <c r="H8" i="30"/>
  <c r="E8" i="30"/>
  <c r="N7" i="30"/>
  <c r="K7" i="30"/>
  <c r="H7" i="30"/>
  <c r="E7" i="30"/>
  <c r="N6" i="30"/>
  <c r="K6" i="30"/>
  <c r="H6" i="30"/>
  <c r="E6" i="30"/>
  <c r="N5" i="30"/>
  <c r="K5" i="30"/>
  <c r="H5" i="30"/>
  <c r="E5" i="30"/>
  <c r="N4" i="30"/>
  <c r="K4" i="30"/>
  <c r="H4" i="30"/>
  <c r="E4" i="30"/>
  <c r="N28" i="29"/>
  <c r="K28" i="29"/>
  <c r="H28" i="29"/>
  <c r="E28" i="29"/>
  <c r="N27" i="29"/>
  <c r="K27" i="29"/>
  <c r="H27" i="29"/>
  <c r="E27" i="29"/>
  <c r="N26" i="29"/>
  <c r="K26" i="29"/>
  <c r="H26" i="29"/>
  <c r="E26" i="29"/>
  <c r="N25" i="29"/>
  <c r="K25" i="29"/>
  <c r="H25" i="29"/>
  <c r="E25" i="29"/>
  <c r="N24" i="29"/>
  <c r="K24" i="29"/>
  <c r="H24" i="29"/>
  <c r="E24" i="29"/>
  <c r="N23" i="29"/>
  <c r="K23" i="29"/>
  <c r="H23" i="29"/>
  <c r="E23" i="29"/>
  <c r="N22" i="29"/>
  <c r="K22" i="29"/>
  <c r="H22" i="29"/>
  <c r="E22" i="29"/>
  <c r="N21" i="29"/>
  <c r="K21" i="29"/>
  <c r="H21" i="29"/>
  <c r="E21" i="29"/>
  <c r="N20" i="29"/>
  <c r="K20" i="29"/>
  <c r="H20" i="29"/>
  <c r="E20" i="29"/>
  <c r="N19" i="29"/>
  <c r="K19" i="29"/>
  <c r="H19" i="29"/>
  <c r="E19" i="29"/>
  <c r="N18" i="29"/>
  <c r="K18" i="29"/>
  <c r="H18" i="29"/>
  <c r="E18" i="29"/>
  <c r="N17" i="29"/>
  <c r="K17" i="29"/>
  <c r="H17" i="29"/>
  <c r="E17" i="29"/>
  <c r="N16" i="29"/>
  <c r="K16" i="29"/>
  <c r="H16" i="29"/>
  <c r="E16" i="29"/>
  <c r="N15" i="29"/>
  <c r="K15" i="29"/>
  <c r="H15" i="29"/>
  <c r="E15" i="29"/>
  <c r="N14" i="29"/>
  <c r="K14" i="29"/>
  <c r="H14" i="29"/>
  <c r="E14" i="29"/>
  <c r="N13" i="29"/>
  <c r="K13" i="29"/>
  <c r="H13" i="29"/>
  <c r="E13" i="29"/>
  <c r="N12" i="29"/>
  <c r="K12" i="29"/>
  <c r="H12" i="29"/>
  <c r="E12" i="29"/>
  <c r="N11" i="29"/>
  <c r="K11" i="29"/>
  <c r="H11" i="29"/>
  <c r="E11" i="29"/>
  <c r="N10" i="29"/>
  <c r="K10" i="29"/>
  <c r="H10" i="29"/>
  <c r="E10" i="29"/>
  <c r="N9" i="29"/>
  <c r="K9" i="29"/>
  <c r="H9" i="29"/>
  <c r="E9" i="29"/>
  <c r="N8" i="29"/>
  <c r="K8" i="29"/>
  <c r="H8" i="29"/>
  <c r="E8" i="29"/>
  <c r="N7" i="29"/>
  <c r="K7" i="29"/>
  <c r="H7" i="29"/>
  <c r="E7" i="29"/>
  <c r="N6" i="29"/>
  <c r="K6" i="29"/>
  <c r="H6" i="29"/>
  <c r="E6" i="29"/>
  <c r="N5" i="29"/>
  <c r="K5" i="29"/>
  <c r="H5" i="29"/>
  <c r="E5" i="29"/>
  <c r="N4" i="29"/>
  <c r="K4" i="29"/>
  <c r="H4" i="29"/>
  <c r="E4" i="29"/>
  <c r="N28" i="27"/>
  <c r="N7" i="27"/>
  <c r="N8" i="27"/>
  <c r="N9" i="27"/>
  <c r="N10" i="27"/>
  <c r="N11" i="27"/>
  <c r="N12" i="27"/>
  <c r="N13" i="27"/>
  <c r="N14" i="27"/>
  <c r="N15" i="27"/>
  <c r="N16" i="27"/>
  <c r="N17" i="27"/>
  <c r="N18" i="27"/>
  <c r="N19" i="27"/>
  <c r="N20" i="27"/>
  <c r="N21" i="27"/>
  <c r="N22" i="27"/>
  <c r="N23" i="27"/>
  <c r="N24" i="27"/>
  <c r="N25" i="27"/>
  <c r="N26" i="27"/>
  <c r="N27" i="27"/>
  <c r="N5" i="27"/>
  <c r="N6" i="27"/>
  <c r="N4" i="27"/>
  <c r="K5" i="27"/>
  <c r="K6" i="27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4" i="27"/>
  <c r="H5" i="27"/>
  <c r="H6" i="27"/>
  <c r="H7" i="27"/>
  <c r="H8" i="27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4" i="27"/>
  <c r="E5" i="27"/>
  <c r="E6" i="27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4" i="27"/>
  <c r="D12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4" i="1"/>
  <c r="P10" i="1"/>
  <c r="P11" i="1"/>
  <c r="P12" i="1"/>
  <c r="R10" i="1"/>
  <c r="H8" i="1"/>
  <c r="H4" i="1"/>
  <c r="J4" i="1"/>
  <c r="L4" i="1"/>
  <c r="N4" i="1"/>
  <c r="H5" i="1"/>
  <c r="J5" i="1"/>
  <c r="L5" i="1"/>
  <c r="N5" i="1"/>
  <c r="H6" i="1"/>
  <c r="J6" i="1"/>
  <c r="L6" i="1"/>
  <c r="N6" i="1"/>
  <c r="H7" i="1"/>
  <c r="J7" i="1"/>
  <c r="L7" i="1"/>
  <c r="N7" i="1"/>
  <c r="J8" i="1"/>
  <c r="L8" i="1"/>
  <c r="N8" i="1"/>
  <c r="H9" i="1"/>
  <c r="J9" i="1"/>
  <c r="L9" i="1"/>
  <c r="N9" i="1"/>
  <c r="H10" i="1"/>
  <c r="J10" i="1"/>
  <c r="L10" i="1"/>
  <c r="N10" i="1"/>
  <c r="H11" i="1"/>
  <c r="J11" i="1"/>
  <c r="L11" i="1"/>
  <c r="N11" i="1"/>
  <c r="H12" i="1"/>
  <c r="J12" i="1"/>
  <c r="L12" i="1"/>
  <c r="N12" i="1"/>
  <c r="H13" i="1"/>
  <c r="J13" i="1"/>
  <c r="L13" i="1"/>
  <c r="N13" i="1"/>
  <c r="H14" i="1"/>
  <c r="J14" i="1"/>
  <c r="L14" i="1"/>
  <c r="N14" i="1"/>
  <c r="H15" i="1"/>
  <c r="J15" i="1"/>
  <c r="L15" i="1"/>
  <c r="N15" i="1"/>
  <c r="H16" i="1"/>
  <c r="J16" i="1"/>
  <c r="L16" i="1"/>
  <c r="N16" i="1"/>
  <c r="H17" i="1"/>
  <c r="J17" i="1"/>
  <c r="L17" i="1"/>
  <c r="N17" i="1"/>
  <c r="H18" i="1"/>
  <c r="J18" i="1"/>
  <c r="L18" i="1"/>
  <c r="N18" i="1"/>
  <c r="H19" i="1"/>
  <c r="J19" i="1"/>
  <c r="L19" i="1"/>
  <c r="N19" i="1"/>
  <c r="H20" i="1"/>
  <c r="J20" i="1"/>
  <c r="L20" i="1"/>
  <c r="N20" i="1"/>
  <c r="H21" i="1"/>
  <c r="J21" i="1"/>
  <c r="L21" i="1"/>
  <c r="N21" i="1"/>
  <c r="H22" i="1"/>
  <c r="J22" i="1"/>
  <c r="L22" i="1"/>
  <c r="N22" i="1"/>
  <c r="H23" i="1"/>
  <c r="J23" i="1"/>
  <c r="L23" i="1"/>
  <c r="N23" i="1"/>
  <c r="H24" i="1"/>
  <c r="J24" i="1"/>
  <c r="L24" i="1"/>
  <c r="N24" i="1"/>
  <c r="H25" i="1"/>
  <c r="J25" i="1"/>
  <c r="L25" i="1"/>
  <c r="N25" i="1"/>
  <c r="J26" i="1"/>
  <c r="H26" i="1"/>
  <c r="N26" i="1"/>
  <c r="N27" i="1"/>
  <c r="N28" i="1"/>
  <c r="L26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9" i="1"/>
  <c r="R8" i="1"/>
  <c r="R7" i="1"/>
  <c r="R6" i="1"/>
  <c r="R5" i="1"/>
  <c r="R4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9" i="1"/>
  <c r="P8" i="1"/>
  <c r="P7" i="1"/>
  <c r="P6" i="1"/>
  <c r="P5" i="1"/>
  <c r="P4" i="1"/>
  <c r="L28" i="1"/>
  <c r="L27" i="1"/>
  <c r="J28" i="1"/>
  <c r="J27" i="1"/>
  <c r="H27" i="1"/>
  <c r="H28" i="1"/>
</calcChain>
</file>

<file path=xl/sharedStrings.xml><?xml version="1.0" encoding="utf-8"?>
<sst xmlns="http://schemas.openxmlformats.org/spreadsheetml/2006/main" count="91" uniqueCount="34">
  <si>
    <t>Vol.位置</t>
    <rPh sb="4" eb="6">
      <t>イチ</t>
    </rPh>
    <phoneticPr fontId="1"/>
  </si>
  <si>
    <t>出力(mW)</t>
    <rPh sb="0" eb="2">
      <t>シュツリョク</t>
    </rPh>
    <phoneticPr fontId="1"/>
  </si>
  <si>
    <t>電圧(V)</t>
    <rPh sb="0" eb="2">
      <t>デンアツ</t>
    </rPh>
    <phoneticPr fontId="1"/>
  </si>
  <si>
    <t>R ALL</t>
    <phoneticPr fontId="1"/>
  </si>
  <si>
    <t>L ALL</t>
    <phoneticPr fontId="1"/>
  </si>
  <si>
    <t>R 16</t>
    <phoneticPr fontId="1"/>
  </si>
  <si>
    <t>L 16</t>
    <phoneticPr fontId="1"/>
  </si>
  <si>
    <t>R 32</t>
    <phoneticPr fontId="1"/>
  </si>
  <si>
    <t>L 32</t>
    <phoneticPr fontId="1"/>
  </si>
  <si>
    <t>R 300</t>
    <phoneticPr fontId="1"/>
  </si>
  <si>
    <t>L 300</t>
    <phoneticPr fontId="1"/>
  </si>
  <si>
    <t>測定値</t>
    <rPh sb="0" eb="3">
      <t>ソクテイチ</t>
    </rPh>
    <phoneticPr fontId="1"/>
  </si>
  <si>
    <t>R</t>
    <phoneticPr fontId="1"/>
  </si>
  <si>
    <t>L</t>
    <phoneticPr fontId="1"/>
  </si>
  <si>
    <t>WM:10.3Ω</t>
    <phoneticPr fontId="1"/>
  </si>
  <si>
    <t>WM:16Ω</t>
    <phoneticPr fontId="1"/>
  </si>
  <si>
    <t>WM:32Ω</t>
    <phoneticPr fontId="1"/>
  </si>
  <si>
    <t>WM:300Ω</t>
    <phoneticPr fontId="1"/>
  </si>
  <si>
    <t>+M01(N):10.3Ω</t>
    <phoneticPr fontId="1"/>
  </si>
  <si>
    <t>+M01(N):16Ω</t>
    <phoneticPr fontId="1"/>
  </si>
  <si>
    <t>+M01(N):32Ω</t>
    <phoneticPr fontId="1"/>
  </si>
  <si>
    <t>+M01(N):300Ω</t>
    <phoneticPr fontId="1"/>
  </si>
  <si>
    <t>+M01(L):10.3Ω</t>
    <phoneticPr fontId="1"/>
  </si>
  <si>
    <t>+M01(L):16Ω</t>
    <phoneticPr fontId="1"/>
  </si>
  <si>
    <t>+M01(L):32Ω</t>
    <phoneticPr fontId="1"/>
  </si>
  <si>
    <t>+M01(L):300Ω</t>
    <phoneticPr fontId="1"/>
  </si>
  <si>
    <t>+HiSLz(N):10.3Ω</t>
    <phoneticPr fontId="1"/>
  </si>
  <si>
    <t>+HiSLz(N):16Ω</t>
    <phoneticPr fontId="1"/>
  </si>
  <si>
    <t>+HiSLz(N):32Ω</t>
    <phoneticPr fontId="1"/>
  </si>
  <si>
    <t>+HiSLz(N):300Ω</t>
    <phoneticPr fontId="1"/>
  </si>
  <si>
    <t>+HiSLz(L):10.3Ω</t>
    <phoneticPr fontId="1"/>
  </si>
  <si>
    <t>+HiSLz(L):16Ω</t>
    <phoneticPr fontId="1"/>
  </si>
  <si>
    <t>+HiSLz(L):32Ω</t>
    <phoneticPr fontId="1"/>
  </si>
  <si>
    <t>+HiSLz(L):300Ω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</si>
</sst>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1" applyNumberFormat="1" applyFo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quotePrefix="1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FF"/>
      <color rgb="FF0000CC"/>
      <color rgb="FFFF66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606003095766875E-2"/>
          <c:y val="0.20613281507964099"/>
          <c:w val="0.91131096305269532"/>
          <c:h val="0.67910886143657956"/>
        </c:manualLayout>
      </c:layout>
      <c:scatterChart>
        <c:scatterStyle val="smoothMarker"/>
        <c:varyColors val="0"/>
        <c:ser>
          <c:idx val="4"/>
          <c:order val="0"/>
          <c:tx>
            <c:strRef>
              <c:f>'WM Only'!$E$3</c:f>
              <c:strCache>
                <c:ptCount val="1"/>
                <c:pt idx="0">
                  <c:v>WM:10.3Ω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x"/>
            <c:size val="7"/>
            <c:spPr>
              <a:noFill/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xVal>
            <c:numRef>
              <c:f>'WM Only'!$B$4:$B$28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  <c:extLst xmlns:c15="http://schemas.microsoft.com/office/drawing/2012/chart"/>
            </c:numRef>
          </c:xVal>
          <c:yVal>
            <c:numRef>
              <c:f>'WM Only'!$E$4:$E$28</c:f>
              <c:numCache>
                <c:formatCode>General</c:formatCode>
                <c:ptCount val="25"/>
                <c:pt idx="0">
                  <c:v>2.1421270670449032E-6</c:v>
                </c:pt>
                <c:pt idx="1">
                  <c:v>1.7768913903536165E-5</c:v>
                </c:pt>
                <c:pt idx="2">
                  <c:v>4.9175947957336159E-5</c:v>
                </c:pt>
                <c:pt idx="3">
                  <c:v>1.4368364964196598E-4</c:v>
                </c:pt>
                <c:pt idx="4">
                  <c:v>4.1734663452934457E-4</c:v>
                </c:pt>
                <c:pt idx="5">
                  <c:v>1.017695239555728E-3</c:v>
                </c:pt>
                <c:pt idx="6">
                  <c:v>1.7408868177950488E-3</c:v>
                </c:pt>
                <c:pt idx="7">
                  <c:v>3.0197532832287616E-3</c:v>
                </c:pt>
                <c:pt idx="8">
                  <c:v>5.2994202910776932E-3</c:v>
                </c:pt>
                <c:pt idx="9">
                  <c:v>9.3617568604894164E-3</c:v>
                </c:pt>
                <c:pt idx="10">
                  <c:v>1.6619068178019416E-2</c:v>
                </c:pt>
                <c:pt idx="11">
                  <c:v>2.9558165567077667E-2</c:v>
                </c:pt>
                <c:pt idx="12">
                  <c:v>5.2616710137691751E-2</c:v>
                </c:pt>
                <c:pt idx="13">
                  <c:v>9.3802669715070383E-2</c:v>
                </c:pt>
                <c:pt idx="14">
                  <c:v>0.16632981387536164</c:v>
                </c:pt>
                <c:pt idx="15">
                  <c:v>0.29139997889283736</c:v>
                </c:pt>
                <c:pt idx="16">
                  <c:v>0.52214826160788586</c:v>
                </c:pt>
                <c:pt idx="17">
                  <c:v>0.92429245126025472</c:v>
                </c:pt>
                <c:pt idx="18">
                  <c:v>1.6415530044235433</c:v>
                </c:pt>
                <c:pt idx="19">
                  <c:v>2.9323502336398066</c:v>
                </c:pt>
                <c:pt idx="20">
                  <c:v>5.1395493780038848</c:v>
                </c:pt>
                <c:pt idx="21">
                  <c:v>9.1587627209905342</c:v>
                </c:pt>
                <c:pt idx="22">
                  <c:v>16.316141344293445</c:v>
                </c:pt>
                <c:pt idx="23">
                  <c:v>29.073522338214566</c:v>
                </c:pt>
                <c:pt idx="24">
                  <c:v>49.238818462854596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5A31-416A-A4AE-6DC5AD6AB37F}"/>
            </c:ext>
          </c:extLst>
        </c:ser>
        <c:ser>
          <c:idx val="5"/>
          <c:order val="1"/>
          <c:tx>
            <c:strRef>
              <c:f>'WM Only'!$H$3</c:f>
              <c:strCache>
                <c:ptCount val="1"/>
                <c:pt idx="0">
                  <c:v>WM:16Ω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'WM Only'!$B$4:$B$28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  <c:extLst xmlns:c15="http://schemas.microsoft.com/office/drawing/2012/chart"/>
            </c:numRef>
          </c:xVal>
          <c:yVal>
            <c:numRef>
              <c:f>'WM Only'!$H$4:$H$28</c:f>
              <c:numCache>
                <c:formatCode>General</c:formatCode>
                <c:ptCount val="25"/>
                <c:pt idx="0">
                  <c:v>1.5279743517226566E-6</c:v>
                </c:pt>
                <c:pt idx="1">
                  <c:v>1.3795571315702501E-5</c:v>
                </c:pt>
                <c:pt idx="2">
                  <c:v>3.8002763501850616E-5</c:v>
                </c:pt>
                <c:pt idx="3">
                  <c:v>1.1033499893076562E-4</c:v>
                </c:pt>
                <c:pt idx="4">
                  <c:v>3.1917627060976562E-4</c:v>
                </c:pt>
                <c:pt idx="5">
                  <c:v>7.7571527800900011E-4</c:v>
                </c:pt>
                <c:pt idx="6">
                  <c:v>1.3224203636988906E-3</c:v>
                </c:pt>
                <c:pt idx="7">
                  <c:v>2.29459366717014E-3</c:v>
                </c:pt>
                <c:pt idx="8">
                  <c:v>4.0206731423726404E-3</c:v>
                </c:pt>
                <c:pt idx="9">
                  <c:v>7.0993870585562497E-3</c:v>
                </c:pt>
                <c:pt idx="10">
                  <c:v>1.2591160302006247E-2</c:v>
                </c:pt>
                <c:pt idx="11">
                  <c:v>2.2383484626601561E-2</c:v>
                </c:pt>
                <c:pt idx="12">
                  <c:v>3.9854474041599995E-2</c:v>
                </c:pt>
                <c:pt idx="13">
                  <c:v>7.1003037268899991E-2</c:v>
                </c:pt>
                <c:pt idx="14">
                  <c:v>0.12599607891600623</c:v>
                </c:pt>
                <c:pt idx="15">
                  <c:v>0.22069486791900628</c:v>
                </c:pt>
                <c:pt idx="16">
                  <c:v>0.39539249515920155</c:v>
                </c:pt>
                <c:pt idx="17">
                  <c:v>0.69948612484000006</c:v>
                </c:pt>
                <c:pt idx="18">
                  <c:v>1.2420954813906251</c:v>
                </c:pt>
                <c:pt idx="19">
                  <c:v>2.2183676102025003</c:v>
                </c:pt>
                <c:pt idx="20">
                  <c:v>3.8895662898001566</c:v>
                </c:pt>
                <c:pt idx="21">
                  <c:v>6.9313284211599999</c:v>
                </c:pt>
                <c:pt idx="22">
                  <c:v>12.347737740140623</c:v>
                </c:pt>
                <c:pt idx="23">
                  <c:v>22.006661810280626</c:v>
                </c:pt>
                <c:pt idx="24">
                  <c:v>37.279292681363899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5A31-416A-A4AE-6DC5AD6AB37F}"/>
            </c:ext>
          </c:extLst>
        </c:ser>
        <c:ser>
          <c:idx val="6"/>
          <c:order val="2"/>
          <c:tx>
            <c:strRef>
              <c:f>'WM Only'!$K$3</c:f>
              <c:strCache>
                <c:ptCount val="1"/>
                <c:pt idx="0">
                  <c:v>WM:32Ω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'WM Only'!$B$4:$B$28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  <c:extLst xmlns:c15="http://schemas.microsoft.com/office/drawing/2012/chart"/>
            </c:numRef>
          </c:xVal>
          <c:yVal>
            <c:numRef>
              <c:f>'WM Only'!$K$4:$K$28</c:f>
              <c:numCache>
                <c:formatCode>General</c:formatCode>
                <c:ptCount val="25"/>
                <c:pt idx="0">
                  <c:v>8.7980319460695339E-7</c:v>
                </c:pt>
                <c:pt idx="1">
                  <c:v>8.1484931190612508E-6</c:v>
                </c:pt>
                <c:pt idx="2">
                  <c:v>2.2567997854606953E-5</c:v>
                </c:pt>
                <c:pt idx="3">
                  <c:v>6.5659903985281246E-5</c:v>
                </c:pt>
                <c:pt idx="4">
                  <c:v>1.8912518458769531E-4</c:v>
                </c:pt>
                <c:pt idx="5">
                  <c:v>4.5930757037350786E-4</c:v>
                </c:pt>
                <c:pt idx="6">
                  <c:v>7.8019301400225789E-4</c:v>
                </c:pt>
                <c:pt idx="7">
                  <c:v>1.3502583223968829E-3</c:v>
                </c:pt>
                <c:pt idx="8">
                  <c:v>2.3656779141119997E-3</c:v>
                </c:pt>
                <c:pt idx="9">
                  <c:v>4.1720988600281259E-3</c:v>
                </c:pt>
                <c:pt idx="10">
                  <c:v>7.3930939458007813E-3</c:v>
                </c:pt>
                <c:pt idx="11">
                  <c:v>1.3141821231903125E-2</c:v>
                </c:pt>
                <c:pt idx="12">
                  <c:v>2.3383985780438286E-2</c:v>
                </c:pt>
                <c:pt idx="13">
                  <c:v>4.1650094761894532E-2</c:v>
                </c:pt>
                <c:pt idx="14">
                  <c:v>7.3947787959528138E-2</c:v>
                </c:pt>
                <c:pt idx="15">
                  <c:v>0.12947279235784453</c:v>
                </c:pt>
                <c:pt idx="16">
                  <c:v>0.2318737786015008</c:v>
                </c:pt>
                <c:pt idx="17">
                  <c:v>0.41003458896125</c:v>
                </c:pt>
                <c:pt idx="18">
                  <c:v>0.72801934385281253</c:v>
                </c:pt>
                <c:pt idx="19">
                  <c:v>1.2998345351512501</c:v>
                </c:pt>
                <c:pt idx="20">
                  <c:v>2.2793663253000784</c:v>
                </c:pt>
                <c:pt idx="21">
                  <c:v>4.0619067384199994</c:v>
                </c:pt>
                <c:pt idx="22">
                  <c:v>7.2381985302050014</c:v>
                </c:pt>
                <c:pt idx="23">
                  <c:v>12.897930599404999</c:v>
                </c:pt>
                <c:pt idx="24">
                  <c:v>21.848215393766328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5A31-416A-A4AE-6DC5AD6AB37F}"/>
            </c:ext>
          </c:extLst>
        </c:ser>
        <c:ser>
          <c:idx val="7"/>
          <c:order val="3"/>
          <c:tx>
            <c:strRef>
              <c:f>'WM Only'!$N$3</c:f>
              <c:strCache>
                <c:ptCount val="1"/>
                <c:pt idx="0">
                  <c:v>WM:300Ω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8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'WM Only'!$B$4:$B$28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  <c:extLst xmlns:c15="http://schemas.microsoft.com/office/drawing/2012/chart"/>
            </c:numRef>
          </c:xVal>
          <c:yVal>
            <c:numRef>
              <c:f>'WM Only'!$N$4:$N$28</c:f>
              <c:numCache>
                <c:formatCode>General</c:formatCode>
                <c:ptCount val="25"/>
                <c:pt idx="0">
                  <c:v>1.3028818812900836E-7</c:v>
                </c:pt>
                <c:pt idx="1">
                  <c:v>1.0591765164587999E-6</c:v>
                </c:pt>
                <c:pt idx="2">
                  <c:v>2.9235525900680341E-6</c:v>
                </c:pt>
                <c:pt idx="3">
                  <c:v>8.3405783142533341E-6</c:v>
                </c:pt>
                <c:pt idx="4">
                  <c:v>2.3876324989603333E-5</c:v>
                </c:pt>
                <c:pt idx="5">
                  <c:v>5.7755173126020835E-5</c:v>
                </c:pt>
                <c:pt idx="6">
                  <c:v>9.7817802579853327E-5</c:v>
                </c:pt>
                <c:pt idx="7">
                  <c:v>1.6868161941496334E-4</c:v>
                </c:pt>
                <c:pt idx="8">
                  <c:v>2.9516855145720342E-4</c:v>
                </c:pt>
                <c:pt idx="9">
                  <c:v>5.2008485243408326E-4</c:v>
                </c:pt>
                <c:pt idx="10">
                  <c:v>9.2189014797675007E-4</c:v>
                </c:pt>
                <c:pt idx="11">
                  <c:v>1.6372458225119998E-3</c:v>
                </c:pt>
                <c:pt idx="12">
                  <c:v>2.9127547063600837E-3</c:v>
                </c:pt>
                <c:pt idx="13">
                  <c:v>5.1862141378600816E-3</c:v>
                </c:pt>
                <c:pt idx="14">
                  <c:v>9.2097174154453353E-3</c:v>
                </c:pt>
                <c:pt idx="15">
                  <c:v>1.6121193999483002E-2</c:v>
                </c:pt>
                <c:pt idx="16">
                  <c:v>2.886232035324408E-2</c:v>
                </c:pt>
                <c:pt idx="17">
                  <c:v>5.0974094710208334E-2</c:v>
                </c:pt>
                <c:pt idx="18">
                  <c:v>9.049404573040834E-2</c:v>
                </c:pt>
                <c:pt idx="19">
                  <c:v>0.16155759121040836</c:v>
                </c:pt>
                <c:pt idx="20">
                  <c:v>0.28339515501453344</c:v>
                </c:pt>
                <c:pt idx="21">
                  <c:v>0.50476880017603332</c:v>
                </c:pt>
                <c:pt idx="22">
                  <c:v>0.89949278057813353</c:v>
                </c:pt>
                <c:pt idx="23">
                  <c:v>1.6027647472260751</c:v>
                </c:pt>
                <c:pt idx="24">
                  <c:v>2.7142056362008331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5A31-416A-A4AE-6DC5AD6AB37F}"/>
            </c:ext>
          </c:extLst>
        </c:ser>
        <c:ser>
          <c:idx val="8"/>
          <c:order val="4"/>
          <c:tx>
            <c:strRef>
              <c:f>'WM+M01 Nom'!$E$3</c:f>
              <c:strCache>
                <c:ptCount val="1"/>
                <c:pt idx="0">
                  <c:v>+M01(N):10.3Ω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rgbClr val="0000CC"/>
              </a:solidFill>
              <a:round/>
            </a:ln>
            <a:effectLst/>
          </c:spPr>
          <c:marker>
            <c:symbol val="x"/>
            <c:size val="7"/>
            <c:spPr>
              <a:noFill/>
              <a:ln w="9525">
                <a:solidFill>
                  <a:srgbClr val="0000CC"/>
                </a:solidFill>
              </a:ln>
              <a:effectLst/>
            </c:spPr>
          </c:marker>
          <c:xVal>
            <c:numRef>
              <c:f>'WM+M01 Nom'!$B$4:$B$28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  <c:extLst xmlns:c15="http://schemas.microsoft.com/office/drawing/2012/chart"/>
            </c:numRef>
          </c:xVal>
          <c:yVal>
            <c:numRef>
              <c:f>'WM+M01 Nom'!$E$4:$E$28</c:f>
              <c:numCache>
                <c:formatCode>General</c:formatCode>
                <c:ptCount val="25"/>
                <c:pt idx="0">
                  <c:v>3.6245403876670147E-5</c:v>
                </c:pt>
                <c:pt idx="1">
                  <c:v>2.7041219106118932E-4</c:v>
                </c:pt>
                <c:pt idx="2">
                  <c:v>7.2665902534041254E-4</c:v>
                </c:pt>
                <c:pt idx="3">
                  <c:v>2.0778415607592472E-3</c:v>
                </c:pt>
                <c:pt idx="4">
                  <c:v>6.0345651573088374E-3</c:v>
                </c:pt>
                <c:pt idx="5">
                  <c:v>1.4820206345361648E-2</c:v>
                </c:pt>
                <c:pt idx="6">
                  <c:v>2.5720030491504849E-2</c:v>
                </c:pt>
                <c:pt idx="7">
                  <c:v>4.5152315471555828E-2</c:v>
                </c:pt>
                <c:pt idx="8">
                  <c:v>7.9794539058759689E-2</c:v>
                </c:pt>
                <c:pt idx="9">
                  <c:v>0.14149649006680579</c:v>
                </c:pt>
                <c:pt idx="10">
                  <c:v>0.25157577194727182</c:v>
                </c:pt>
                <c:pt idx="11">
                  <c:v>0.44776656323355585</c:v>
                </c:pt>
                <c:pt idx="12">
                  <c:v>0.79751267646295143</c:v>
                </c:pt>
                <c:pt idx="13">
                  <c:v>1.4200199455652913</c:v>
                </c:pt>
                <c:pt idx="14">
                  <c:v>2.5213622878485431</c:v>
                </c:pt>
                <c:pt idx="15">
                  <c:v>4.4092893496313099</c:v>
                </c:pt>
                <c:pt idx="16">
                  <c:v>7.885914029128398</c:v>
                </c:pt>
                <c:pt idx="17">
                  <c:v>13.917659496947572</c:v>
                </c:pt>
                <c:pt idx="18">
                  <c:v>24.661669281615527</c:v>
                </c:pt>
                <c:pt idx="19">
                  <c:v>43.807498029291501</c:v>
                </c:pt>
                <c:pt idx="20">
                  <c:v>75.965849628844907</c:v>
                </c:pt>
                <c:pt idx="21">
                  <c:v>131.97263557320392</c:v>
                </c:pt>
                <c:pt idx="22">
                  <c:v>227.98392582766996</c:v>
                </c:pt>
                <c:pt idx="23">
                  <c:v>394.27740171283989</c:v>
                </c:pt>
                <c:pt idx="24">
                  <c:v>600.84717681796121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5A31-416A-A4AE-6DC5AD6AB37F}"/>
            </c:ext>
          </c:extLst>
        </c:ser>
        <c:ser>
          <c:idx val="9"/>
          <c:order val="5"/>
          <c:tx>
            <c:strRef>
              <c:f>'WM+M01 Nom'!$H$3</c:f>
              <c:strCache>
                <c:ptCount val="1"/>
                <c:pt idx="0">
                  <c:v>+M01(N):16Ω</c:v>
                </c:pt>
              </c:strCache>
            </c:strRef>
          </c:tx>
          <c:spPr>
            <a:ln w="19050" cap="rnd">
              <a:solidFill>
                <a:srgbClr val="0000CC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00CC"/>
              </a:solidFill>
              <a:ln w="9525">
                <a:noFill/>
              </a:ln>
              <a:effectLst/>
            </c:spPr>
          </c:marker>
          <c:xVal>
            <c:numRef>
              <c:f>'WM+M01 Nom'!$B$4:$B$28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'WM+M01 Nom'!$H$4:$H$28</c:f>
              <c:numCache>
                <c:formatCode>General</c:formatCode>
                <c:ptCount val="25"/>
                <c:pt idx="0">
                  <c:v>2.6272313082206409E-5</c:v>
                </c:pt>
                <c:pt idx="1">
                  <c:v>1.9312487187006253E-4</c:v>
                </c:pt>
                <c:pt idx="2">
                  <c:v>5.1710948416056252E-4</c:v>
                </c:pt>
                <c:pt idx="3">
                  <c:v>1.478338944997641E-3</c:v>
                </c:pt>
                <c:pt idx="4">
                  <c:v>4.3035974450043911E-3</c:v>
                </c:pt>
                <c:pt idx="5">
                  <c:v>1.0555814183326562E-2</c:v>
                </c:pt>
                <c:pt idx="6">
                  <c:v>1.8324595823814061E-2</c:v>
                </c:pt>
                <c:pt idx="7">
                  <c:v>3.2163927255624995E-2</c:v>
                </c:pt>
                <c:pt idx="8">
                  <c:v>5.6836238287851566E-2</c:v>
                </c:pt>
                <c:pt idx="9">
                  <c:v>0.10080250360202501</c:v>
                </c:pt>
                <c:pt idx="10">
                  <c:v>0.17922579215681411</c:v>
                </c:pt>
                <c:pt idx="11">
                  <c:v>0.31895124788003915</c:v>
                </c:pt>
                <c:pt idx="12">
                  <c:v>0.56797745083700624</c:v>
                </c:pt>
                <c:pt idx="13">
                  <c:v>1.0112384100006251</c:v>
                </c:pt>
                <c:pt idx="14">
                  <c:v>1.7961300896006247</c:v>
                </c:pt>
                <c:pt idx="15">
                  <c:v>3.1420887525639056</c:v>
                </c:pt>
                <c:pt idx="16">
                  <c:v>5.6213237258626547</c:v>
                </c:pt>
                <c:pt idx="17">
                  <c:v>9.9289815402756254</c:v>
                </c:pt>
                <c:pt idx="18">
                  <c:v>17.620342326181408</c:v>
                </c:pt>
                <c:pt idx="19">
                  <c:v>31.420921477275627</c:v>
                </c:pt>
                <c:pt idx="20">
                  <c:v>54.988549888140625</c:v>
                </c:pt>
                <c:pt idx="21">
                  <c:v>97.301494641015651</c:v>
                </c:pt>
                <c:pt idx="22">
                  <c:v>170.49962305599999</c:v>
                </c:pt>
                <c:pt idx="23">
                  <c:v>296.44023060056247</c:v>
                </c:pt>
                <c:pt idx="24">
                  <c:v>474.7730209250625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A31-416A-A4AE-6DC5AD6AB37F}"/>
            </c:ext>
          </c:extLst>
        </c:ser>
        <c:ser>
          <c:idx val="10"/>
          <c:order val="6"/>
          <c:tx>
            <c:strRef>
              <c:f>'WM+M01 Nom'!$K$3</c:f>
              <c:strCache>
                <c:ptCount val="1"/>
                <c:pt idx="0">
                  <c:v>+M01(N):32Ω</c:v>
                </c:pt>
              </c:strCache>
            </c:strRef>
          </c:tx>
          <c:spPr>
            <a:ln w="19050" cap="rnd">
              <a:solidFill>
                <a:srgbClr val="0000CC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00CC"/>
              </a:solidFill>
              <a:ln w="9525">
                <a:noFill/>
              </a:ln>
              <a:effectLst/>
            </c:spPr>
          </c:marker>
          <c:xVal>
            <c:numRef>
              <c:f>'WM+M01 Nom'!$B$4:$B$28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'WM+M01 Nom'!$K$4:$K$28</c:f>
              <c:numCache>
                <c:formatCode>General</c:formatCode>
                <c:ptCount val="25"/>
                <c:pt idx="0">
                  <c:v>1.4533183496087577E-5</c:v>
                </c:pt>
                <c:pt idx="1">
                  <c:v>1.06508893491125E-4</c:v>
                </c:pt>
                <c:pt idx="2">
                  <c:v>2.8438487465403127E-4</c:v>
                </c:pt>
                <c:pt idx="3">
                  <c:v>8.1221543156257043E-4</c:v>
                </c:pt>
                <c:pt idx="4">
                  <c:v>2.3648546846551251E-3</c:v>
                </c:pt>
                <c:pt idx="5">
                  <c:v>5.8084419030125E-3</c:v>
                </c:pt>
                <c:pt idx="6">
                  <c:v>1.0084271041800002E-2</c:v>
                </c:pt>
                <c:pt idx="7">
                  <c:v>1.7710116610050002E-2</c:v>
                </c:pt>
                <c:pt idx="8">
                  <c:v>3.1286215399969536E-2</c:v>
                </c:pt>
                <c:pt idx="9">
                  <c:v>5.5498314278144528E-2</c:v>
                </c:pt>
                <c:pt idx="10">
                  <c:v>9.8672028163200004E-2</c:v>
                </c:pt>
                <c:pt idx="11">
                  <c:v>0.17560324040188199</c:v>
                </c:pt>
                <c:pt idx="12">
                  <c:v>0.31270237650439459</c:v>
                </c:pt>
                <c:pt idx="13">
                  <c:v>0.55682224898632804</c:v>
                </c:pt>
                <c:pt idx="14">
                  <c:v>0.98882491455031274</c:v>
                </c:pt>
                <c:pt idx="15">
                  <c:v>1.7302513439757028</c:v>
                </c:pt>
                <c:pt idx="16">
                  <c:v>3.0955947799563281</c:v>
                </c:pt>
                <c:pt idx="17">
                  <c:v>5.469385010265313</c:v>
                </c:pt>
                <c:pt idx="18">
                  <c:v>9.7125820706425774</c:v>
                </c:pt>
                <c:pt idx="19">
                  <c:v>17.33694239278125</c:v>
                </c:pt>
                <c:pt idx="20">
                  <c:v>30.408877991408204</c:v>
                </c:pt>
                <c:pt idx="21">
                  <c:v>54.112809898195323</c:v>
                </c:pt>
                <c:pt idx="22">
                  <c:v>96.205540473632809</c:v>
                </c:pt>
                <c:pt idx="23">
                  <c:v>170.58012598278125</c:v>
                </c:pt>
                <c:pt idx="24">
                  <c:v>284.09346331653131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A31-416A-A4AE-6DC5AD6AB37F}"/>
            </c:ext>
          </c:extLst>
        </c:ser>
        <c:ser>
          <c:idx val="11"/>
          <c:order val="7"/>
          <c:tx>
            <c:strRef>
              <c:f>'WM+M01 Nom'!$N$3</c:f>
              <c:strCache>
                <c:ptCount val="1"/>
                <c:pt idx="0">
                  <c:v>+M01(N):300Ω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rgbClr val="0000CC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0000CC"/>
              </a:solidFill>
              <a:ln w="9525">
                <a:noFill/>
              </a:ln>
              <a:effectLst/>
            </c:spPr>
          </c:marker>
          <c:xVal>
            <c:numRef>
              <c:f>'WM+M01 Nom'!$B$4:$B$28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  <c:extLst xmlns:c15="http://schemas.microsoft.com/office/drawing/2012/chart"/>
            </c:numRef>
          </c:xVal>
          <c:yVal>
            <c:numRef>
              <c:f>'WM+M01 Nom'!$N$4:$N$28</c:f>
              <c:numCache>
                <c:formatCode>General</c:formatCode>
                <c:ptCount val="25"/>
                <c:pt idx="0">
                  <c:v>1.7154590768150085E-6</c:v>
                </c:pt>
                <c:pt idx="1">
                  <c:v>1.2423147167900832E-5</c:v>
                </c:pt>
                <c:pt idx="2">
                  <c:v>3.3235066192563342E-5</c:v>
                </c:pt>
                <c:pt idx="3">
                  <c:v>9.4785596325440817E-5</c:v>
                </c:pt>
                <c:pt idx="4">
                  <c:v>2.7583507994364084E-4</c:v>
                </c:pt>
                <c:pt idx="5">
                  <c:v>6.7811294050208325E-4</c:v>
                </c:pt>
                <c:pt idx="6">
                  <c:v>1.1771296272003336E-3</c:v>
                </c:pt>
                <c:pt idx="7">
                  <c:v>2.0662866806669994E-3</c:v>
                </c:pt>
                <c:pt idx="8">
                  <c:v>3.6507910856563327E-3</c:v>
                </c:pt>
                <c:pt idx="9">
                  <c:v>6.4763629094453318E-3</c:v>
                </c:pt>
                <c:pt idx="10">
                  <c:v>1.1513832490534082E-2</c:v>
                </c:pt>
                <c:pt idx="11">
                  <c:v>2.0491178112011996E-2</c:v>
                </c:pt>
                <c:pt idx="12">
                  <c:v>3.6489328887674997E-2</c:v>
                </c:pt>
                <c:pt idx="13">
                  <c:v>6.4954856390699992E-2</c:v>
                </c:pt>
                <c:pt idx="14">
                  <c:v>0.1153777292230083</c:v>
                </c:pt>
                <c:pt idx="15">
                  <c:v>0.20188050591540835</c:v>
                </c:pt>
                <c:pt idx="16">
                  <c:v>0.36123587856040834</c:v>
                </c:pt>
                <c:pt idx="17">
                  <c:v>0.63826629443740823</c:v>
                </c:pt>
                <c:pt idx="18">
                  <c:v>1.1335829526945331</c:v>
                </c:pt>
                <c:pt idx="19">
                  <c:v>2.0236491560670755</c:v>
                </c:pt>
                <c:pt idx="20">
                  <c:v>3.5307151998075001</c:v>
                </c:pt>
                <c:pt idx="21">
                  <c:v>6.3229272066133335</c:v>
                </c:pt>
                <c:pt idx="22">
                  <c:v>11.24168175948</c:v>
                </c:pt>
                <c:pt idx="23">
                  <c:v>20.039869082999999</c:v>
                </c:pt>
                <c:pt idx="24">
                  <c:v>33.865285651700837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C-5A31-416A-A4AE-6DC5AD6AB37F}"/>
            </c:ext>
          </c:extLst>
        </c:ser>
        <c:ser>
          <c:idx val="12"/>
          <c:order val="8"/>
          <c:tx>
            <c:strRef>
              <c:f>'WM+M01 Low'!$E$3</c:f>
              <c:strCache>
                <c:ptCount val="1"/>
                <c:pt idx="0">
                  <c:v>+M01(L):10.3Ω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rgbClr val="00FFFF"/>
              </a:solidFill>
              <a:round/>
            </a:ln>
            <a:effectLst/>
          </c:spPr>
          <c:marker>
            <c:symbol val="x"/>
            <c:size val="7"/>
            <c:spPr>
              <a:noFill/>
              <a:ln w="9525">
                <a:solidFill>
                  <a:srgbClr val="00FFFF"/>
                </a:solidFill>
              </a:ln>
              <a:effectLst/>
            </c:spPr>
          </c:marker>
          <c:xVal>
            <c:numRef>
              <c:f>'WM+M01 Low'!$B$4:$B$28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  <c:extLst xmlns:c15="http://schemas.microsoft.com/office/drawing/2012/chart"/>
            </c:numRef>
          </c:xVal>
          <c:yVal>
            <c:numRef>
              <c:f>'WM+M01 Low'!$E$4:$E$28</c:f>
              <c:numCache>
                <c:formatCode>General</c:formatCode>
                <c:ptCount val="25"/>
                <c:pt idx="0">
                  <c:v>6.2129726722485436E-6</c:v>
                </c:pt>
                <c:pt idx="1">
                  <c:v>4.8357345917756304E-5</c:v>
                </c:pt>
                <c:pt idx="2">
                  <c:v>1.3244847844699027E-4</c:v>
                </c:pt>
                <c:pt idx="3">
                  <c:v>3.7587311139038843E-4</c:v>
                </c:pt>
                <c:pt idx="4">
                  <c:v>1.0693083387044661E-3</c:v>
                </c:pt>
                <c:pt idx="5">
                  <c:v>2.5723067046248549E-3</c:v>
                </c:pt>
                <c:pt idx="6">
                  <c:v>4.3504897412553634E-3</c:v>
                </c:pt>
                <c:pt idx="7">
                  <c:v>7.5136219004831072E-3</c:v>
                </c:pt>
                <c:pt idx="8">
                  <c:v>1.3146714345330096E-2</c:v>
                </c:pt>
                <c:pt idx="9">
                  <c:v>2.3168760420038837E-2</c:v>
                </c:pt>
                <c:pt idx="10">
                  <c:v>4.1061416733555817E-2</c:v>
                </c:pt>
                <c:pt idx="11">
                  <c:v>7.2923215201640759E-2</c:v>
                </c:pt>
                <c:pt idx="12">
                  <c:v>0.12973390794314563</c:v>
                </c:pt>
                <c:pt idx="13">
                  <c:v>0.23099148671931063</c:v>
                </c:pt>
                <c:pt idx="14">
                  <c:v>0.4091642250037888</c:v>
                </c:pt>
                <c:pt idx="15">
                  <c:v>0.71749460385801933</c:v>
                </c:pt>
                <c:pt idx="16">
                  <c:v>1.2847488527533981</c:v>
                </c:pt>
                <c:pt idx="17">
                  <c:v>2.2688891192332528</c:v>
                </c:pt>
                <c:pt idx="18">
                  <c:v>4.0273508062485446</c:v>
                </c:pt>
                <c:pt idx="19">
                  <c:v>7.1844813283582543</c:v>
                </c:pt>
                <c:pt idx="20">
                  <c:v>12.598806429041023</c:v>
                </c:pt>
                <c:pt idx="21">
                  <c:v>22.393894338841019</c:v>
                </c:pt>
                <c:pt idx="22">
                  <c:v>39.681692390831316</c:v>
                </c:pt>
                <c:pt idx="23">
                  <c:v>69.670890932190517</c:v>
                </c:pt>
                <c:pt idx="24">
                  <c:v>112.50229775070389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D-5A31-416A-A4AE-6DC5AD6AB37F}"/>
            </c:ext>
          </c:extLst>
        </c:ser>
        <c:ser>
          <c:idx val="13"/>
          <c:order val="9"/>
          <c:tx>
            <c:strRef>
              <c:f>'WM+M01 Low'!$H$3</c:f>
              <c:strCache>
                <c:ptCount val="1"/>
                <c:pt idx="0">
                  <c:v>+M01(L):16Ω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rgbClr val="00FFFF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FFFF"/>
              </a:solidFill>
              <a:ln w="9525">
                <a:noFill/>
              </a:ln>
              <a:effectLst/>
            </c:spPr>
          </c:marker>
          <c:xVal>
            <c:numRef>
              <c:f>'WM+M01 Low'!$B$4:$B$28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  <c:extLst xmlns:c15="http://schemas.microsoft.com/office/drawing/2012/chart"/>
            </c:numRef>
          </c:xVal>
          <c:yVal>
            <c:numRef>
              <c:f>'WM+M01 Low'!$H$4:$H$28</c:f>
              <c:numCache>
                <c:formatCode>General</c:formatCode>
                <c:ptCount val="25"/>
                <c:pt idx="0">
                  <c:v>4.2672723360314065E-6</c:v>
                </c:pt>
                <c:pt idx="1">
                  <c:v>3.4418412484000001E-5</c:v>
                </c:pt>
                <c:pt idx="2">
                  <c:v>9.4373683209000021E-5</c:v>
                </c:pt>
                <c:pt idx="3">
                  <c:v>2.6877109058439063E-4</c:v>
                </c:pt>
                <c:pt idx="4">
                  <c:v>7.6050891913014061E-4</c:v>
                </c:pt>
                <c:pt idx="5">
                  <c:v>1.8345022958439997E-3</c:v>
                </c:pt>
                <c:pt idx="6">
                  <c:v>3.1009453427375154E-3</c:v>
                </c:pt>
                <c:pt idx="7">
                  <c:v>5.3573986206302488E-3</c:v>
                </c:pt>
                <c:pt idx="8">
                  <c:v>9.3647551856265616E-3</c:v>
                </c:pt>
                <c:pt idx="9">
                  <c:v>1.6511636061126569E-2</c:v>
                </c:pt>
                <c:pt idx="10">
                  <c:v>2.9262676726251564E-2</c:v>
                </c:pt>
                <c:pt idx="11">
                  <c:v>5.1975087890625007E-2</c:v>
                </c:pt>
                <c:pt idx="12">
                  <c:v>9.2467287720076577E-2</c:v>
                </c:pt>
                <c:pt idx="13">
                  <c:v>0.16458041863210002</c:v>
                </c:pt>
                <c:pt idx="14">
                  <c:v>0.29174552991360009</c:v>
                </c:pt>
                <c:pt idx="15">
                  <c:v>0.51114817222368913</c:v>
                </c:pt>
                <c:pt idx="16">
                  <c:v>0.91489462020062517</c:v>
                </c:pt>
                <c:pt idx="17">
                  <c:v>1.6168370632576563</c:v>
                </c:pt>
                <c:pt idx="18">
                  <c:v>2.8704413522499999</c:v>
                </c:pt>
                <c:pt idx="19">
                  <c:v>5.1242117889599994</c:v>
                </c:pt>
                <c:pt idx="20">
                  <c:v>8.9911334560201563</c:v>
                </c:pt>
                <c:pt idx="21">
                  <c:v>16.011447871322506</c:v>
                </c:pt>
                <c:pt idx="22">
                  <c:v>28.482156837230626</c:v>
                </c:pt>
                <c:pt idx="23">
                  <c:v>50.586599784622493</c:v>
                </c:pt>
                <c:pt idx="24">
                  <c:v>84.610810800390624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E-5A31-416A-A4AE-6DC5AD6AB37F}"/>
            </c:ext>
          </c:extLst>
        </c:ser>
        <c:ser>
          <c:idx val="14"/>
          <c:order val="10"/>
          <c:tx>
            <c:strRef>
              <c:f>'WM+M01 Low'!$K$3</c:f>
              <c:strCache>
                <c:ptCount val="1"/>
                <c:pt idx="0">
                  <c:v>+M01(L):32Ω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rgbClr val="00FFFF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FFFF"/>
              </a:solidFill>
              <a:ln w="9525">
                <a:noFill/>
              </a:ln>
              <a:effectLst/>
            </c:spPr>
          </c:marker>
          <c:xVal>
            <c:numRef>
              <c:f>'WM+M01 Low'!$B$4:$B$28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  <c:extLst xmlns:c15="http://schemas.microsoft.com/office/drawing/2012/chart"/>
            </c:numRef>
          </c:xVal>
          <c:yVal>
            <c:numRef>
              <c:f>'WM+M01 Low'!$K$4:$K$28</c:f>
              <c:numCache>
                <c:formatCode>General</c:formatCode>
                <c:ptCount val="25"/>
                <c:pt idx="0">
                  <c:v>2.3339324695753126E-6</c:v>
                </c:pt>
                <c:pt idx="1">
                  <c:v>1.9172697036020004E-5</c:v>
                </c:pt>
                <c:pt idx="2">
                  <c:v>5.215485082125781E-5</c:v>
                </c:pt>
                <c:pt idx="3">
                  <c:v>1.4784943176200001E-4</c:v>
                </c:pt>
                <c:pt idx="4">
                  <c:v>4.1916133665007032E-4</c:v>
                </c:pt>
                <c:pt idx="5">
                  <c:v>1.0098992128575077E-3</c:v>
                </c:pt>
                <c:pt idx="6">
                  <c:v>1.708206023613758E-3</c:v>
                </c:pt>
                <c:pt idx="7">
                  <c:v>2.947932233317508E-3</c:v>
                </c:pt>
                <c:pt idx="8">
                  <c:v>5.1588855532882817E-3</c:v>
                </c:pt>
                <c:pt idx="9">
                  <c:v>9.0986687913195297E-3</c:v>
                </c:pt>
                <c:pt idx="10">
                  <c:v>1.6122006810175778E-2</c:v>
                </c:pt>
                <c:pt idx="11">
                  <c:v>2.8630851184444531E-2</c:v>
                </c:pt>
                <c:pt idx="12">
                  <c:v>5.0924824906725785E-2</c:v>
                </c:pt>
                <c:pt idx="13">
                  <c:v>9.0672620968188289E-2</c:v>
                </c:pt>
                <c:pt idx="14">
                  <c:v>0.16068324162825309</c:v>
                </c:pt>
                <c:pt idx="15">
                  <c:v>0.28152497896696949</c:v>
                </c:pt>
                <c:pt idx="16">
                  <c:v>0.50377331425781258</c:v>
                </c:pt>
                <c:pt idx="17">
                  <c:v>0.89043740758507839</c:v>
                </c:pt>
                <c:pt idx="18">
                  <c:v>1.5810828765469531</c:v>
                </c:pt>
                <c:pt idx="19">
                  <c:v>2.8232126816450007</c:v>
                </c:pt>
                <c:pt idx="20">
                  <c:v>4.9555803459550791</c:v>
                </c:pt>
                <c:pt idx="21">
                  <c:v>8.828641877253828</c:v>
                </c:pt>
                <c:pt idx="22">
                  <c:v>15.729883297612581</c:v>
                </c:pt>
                <c:pt idx="23">
                  <c:v>28.025183590710078</c:v>
                </c:pt>
                <c:pt idx="24">
                  <c:v>47.420181236320317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F-5A31-416A-A4AE-6DC5AD6AB37F}"/>
            </c:ext>
          </c:extLst>
        </c:ser>
        <c:ser>
          <c:idx val="15"/>
          <c:order val="11"/>
          <c:tx>
            <c:strRef>
              <c:f>'WM+M01 Low'!$N$3</c:f>
              <c:strCache>
                <c:ptCount val="1"/>
                <c:pt idx="0">
                  <c:v>+M01(L):300Ω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rgbClr val="00FFFF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00FFFF"/>
              </a:solidFill>
              <a:ln w="9525">
                <a:noFill/>
              </a:ln>
              <a:effectLst/>
            </c:spPr>
          </c:marker>
          <c:xVal>
            <c:numRef>
              <c:f>'WM+M01 Low'!$B$4:$B$28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  <c:extLst xmlns:c15="http://schemas.microsoft.com/office/drawing/2012/chart"/>
            </c:numRef>
          </c:xVal>
          <c:yVal>
            <c:numRef>
              <c:f>'WM+M01 Low'!$N$4:$N$28</c:f>
              <c:numCache>
                <c:formatCode>General</c:formatCode>
                <c:ptCount val="25"/>
                <c:pt idx="0">
                  <c:v>2.752870496133334E-7</c:v>
                </c:pt>
                <c:pt idx="1">
                  <c:v>2.2455867760576334E-6</c:v>
                </c:pt>
                <c:pt idx="2">
                  <c:v>6.0537965338800007E-6</c:v>
                </c:pt>
                <c:pt idx="3">
                  <c:v>1.721929342856333E-5</c:v>
                </c:pt>
                <c:pt idx="4">
                  <c:v>4.8815260333840828E-5</c:v>
                </c:pt>
                <c:pt idx="5">
                  <c:v>1.1771896410900085E-4</c:v>
                </c:pt>
                <c:pt idx="6">
                  <c:v>1.9910419320000005E-4</c:v>
                </c:pt>
                <c:pt idx="7">
                  <c:v>3.4429940395200006E-4</c:v>
                </c:pt>
                <c:pt idx="8">
                  <c:v>6.0217516965675017E-4</c:v>
                </c:pt>
                <c:pt idx="9">
                  <c:v>1.0619173308520835E-3</c:v>
                </c:pt>
                <c:pt idx="10">
                  <c:v>1.8819820847999998E-3</c:v>
                </c:pt>
                <c:pt idx="11">
                  <c:v>3.3426217963600838E-3</c:v>
                </c:pt>
                <c:pt idx="12">
                  <c:v>5.9454111089707494E-3</c:v>
                </c:pt>
                <c:pt idx="13">
                  <c:v>1.0586016247728E-2</c:v>
                </c:pt>
                <c:pt idx="14">
                  <c:v>1.8755540409221328E-2</c:v>
                </c:pt>
                <c:pt idx="15">
                  <c:v>3.2854899176200075E-2</c:v>
                </c:pt>
                <c:pt idx="16">
                  <c:v>5.880118496333335E-2</c:v>
                </c:pt>
                <c:pt idx="17">
                  <c:v>0.10392203920333334</c:v>
                </c:pt>
                <c:pt idx="18">
                  <c:v>0.18454367243440833</c:v>
                </c:pt>
                <c:pt idx="19">
                  <c:v>0.32961990696653337</c:v>
                </c:pt>
                <c:pt idx="20">
                  <c:v>0.57854047447470014</c:v>
                </c:pt>
                <c:pt idx="21">
                  <c:v>1.0311247199906999</c:v>
                </c:pt>
                <c:pt idx="22">
                  <c:v>1.8374469378731999</c:v>
                </c:pt>
                <c:pt idx="23">
                  <c:v>3.2769894645125333</c:v>
                </c:pt>
                <c:pt idx="24">
                  <c:v>5.5573764481200012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10-5A31-416A-A4AE-6DC5AD6AB37F}"/>
            </c:ext>
          </c:extLst>
        </c:ser>
        <c:ser>
          <c:idx val="0"/>
          <c:order val="12"/>
          <c:tx>
            <c:strRef>
              <c:f>'WM+M01 HiS-Lz Nom'!$E$3</c:f>
              <c:strCache>
                <c:ptCount val="1"/>
                <c:pt idx="0">
                  <c:v>+HiSLz(N):10.3Ω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x"/>
            <c:size val="7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'WM+M01 HiS-Lz Nom'!$B$4:$B$28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  <c:extLst xmlns:c15="http://schemas.microsoft.com/office/drawing/2012/chart"/>
            </c:numRef>
          </c:xVal>
          <c:yVal>
            <c:numRef>
              <c:f>'WM+M01 HiS-Lz Nom'!$E$4:$E$28</c:f>
              <c:numCache>
                <c:formatCode>General</c:formatCode>
                <c:ptCount val="25"/>
                <c:pt idx="0">
                  <c:v>3.9608748640087371E-6</c:v>
                </c:pt>
                <c:pt idx="1">
                  <c:v>3.0571392072582756E-5</c:v>
                </c:pt>
                <c:pt idx="2">
                  <c:v>8.2799943048378908E-5</c:v>
                </c:pt>
                <c:pt idx="3">
                  <c:v>2.3831043280973297E-4</c:v>
                </c:pt>
                <c:pt idx="4">
                  <c:v>6.7817583806067949E-4</c:v>
                </c:pt>
                <c:pt idx="5">
                  <c:v>1.6415399431931063E-3</c:v>
                </c:pt>
                <c:pt idx="6">
                  <c:v>2.7772164151480586E-3</c:v>
                </c:pt>
                <c:pt idx="7">
                  <c:v>4.7967997875918442E-3</c:v>
                </c:pt>
                <c:pt idx="8">
                  <c:v>8.382054297467207E-3</c:v>
                </c:pt>
                <c:pt idx="9">
                  <c:v>1.4778276736313106E-2</c:v>
                </c:pt>
                <c:pt idx="10">
                  <c:v>2.6174930718254847E-2</c:v>
                </c:pt>
                <c:pt idx="11">
                  <c:v>4.6474012331660187E-2</c:v>
                </c:pt>
                <c:pt idx="12">
                  <c:v>8.2614820928398058E-2</c:v>
                </c:pt>
                <c:pt idx="13">
                  <c:v>0.14681103499188353</c:v>
                </c:pt>
                <c:pt idx="14">
                  <c:v>0.26001737269569175</c:v>
                </c:pt>
                <c:pt idx="15">
                  <c:v>0.45243046296248551</c:v>
                </c:pt>
                <c:pt idx="16">
                  <c:v>0.79922286444844881</c:v>
                </c:pt>
                <c:pt idx="17">
                  <c:v>1.3705402536817961</c:v>
                </c:pt>
                <c:pt idx="18">
                  <c:v>2.2607186291070387</c:v>
                </c:pt>
                <c:pt idx="19">
                  <c:v>3.6223238544504848</c:v>
                </c:pt>
                <c:pt idx="20">
                  <c:v>5.7497934763349514</c:v>
                </c:pt>
                <c:pt idx="21">
                  <c:v>9.3956942153031555</c:v>
                </c:pt>
                <c:pt idx="22">
                  <c:v>15.635283067439078</c:v>
                </c:pt>
                <c:pt idx="23">
                  <c:v>26.441891292844897</c:v>
                </c:pt>
                <c:pt idx="24">
                  <c:v>43.148280490722321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5A31-416A-A4AE-6DC5AD6AB37F}"/>
            </c:ext>
          </c:extLst>
        </c:ser>
        <c:ser>
          <c:idx val="1"/>
          <c:order val="13"/>
          <c:tx>
            <c:strRef>
              <c:f>'WM+M01 HiS-Lz Nom'!$H$3</c:f>
              <c:strCache>
                <c:ptCount val="1"/>
                <c:pt idx="0">
                  <c:v>+HiSLz(N):16Ω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'WM+M01 HiS-Lz Nom'!$B$4:$B$28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'WM+M01 HiS-Lz Nom'!$H$4:$H$28</c:f>
              <c:numCache>
                <c:formatCode>General</c:formatCode>
                <c:ptCount val="25"/>
                <c:pt idx="0">
                  <c:v>3.8098984691406248E-6</c:v>
                </c:pt>
                <c:pt idx="1">
                  <c:v>3.0606137905210009E-5</c:v>
                </c:pt>
                <c:pt idx="2">
                  <c:v>8.4289766929000008E-5</c:v>
                </c:pt>
                <c:pt idx="3">
                  <c:v>2.3947051812756251E-4</c:v>
                </c:pt>
                <c:pt idx="4">
                  <c:v>6.825343559531406E-4</c:v>
                </c:pt>
                <c:pt idx="5">
                  <c:v>1.64631353265625E-3</c:v>
                </c:pt>
                <c:pt idx="6">
                  <c:v>2.7862828892640627E-3</c:v>
                </c:pt>
                <c:pt idx="7">
                  <c:v>4.8092736712816416E-3</c:v>
                </c:pt>
                <c:pt idx="8">
                  <c:v>8.4159895660562509E-3</c:v>
                </c:pt>
                <c:pt idx="9">
                  <c:v>1.484336471232656E-2</c:v>
                </c:pt>
                <c:pt idx="10">
                  <c:v>2.6293204736099998E-2</c:v>
                </c:pt>
                <c:pt idx="11">
                  <c:v>4.6696893087656247E-2</c:v>
                </c:pt>
                <c:pt idx="12">
                  <c:v>8.3039661012100002E-2</c:v>
                </c:pt>
                <c:pt idx="13">
                  <c:v>0.14770850414775161</c:v>
                </c:pt>
                <c:pt idx="14">
                  <c:v>0.261963450531225</c:v>
                </c:pt>
                <c:pt idx="15">
                  <c:v>0.45717420836505612</c:v>
                </c:pt>
                <c:pt idx="16">
                  <c:v>0.81342890245562516</c:v>
                </c:pt>
                <c:pt idx="17">
                  <c:v>1.4186286844726563</c:v>
                </c:pt>
                <c:pt idx="18">
                  <c:v>2.4390646569376564</c:v>
                </c:pt>
                <c:pt idx="19">
                  <c:v>4.040102419240001</c:v>
                </c:pt>
                <c:pt idx="20">
                  <c:v>6.4788513879726555</c:v>
                </c:pt>
                <c:pt idx="21">
                  <c:v>10.620577782035157</c:v>
                </c:pt>
                <c:pt idx="22">
                  <c:v>17.685625285972659</c:v>
                </c:pt>
                <c:pt idx="23">
                  <c:v>29.896934393289996</c:v>
                </c:pt>
                <c:pt idx="24">
                  <c:v>48.759810743656416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31-416A-A4AE-6DC5AD6AB37F}"/>
            </c:ext>
          </c:extLst>
        </c:ser>
        <c:ser>
          <c:idx val="2"/>
          <c:order val="14"/>
          <c:tx>
            <c:strRef>
              <c:f>'WM+M01 HiS-Lz Nom'!$K$3</c:f>
              <c:strCache>
                <c:ptCount val="1"/>
                <c:pt idx="0">
                  <c:v>+HiSLz(N):32Ω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'WM+M01 HiS-Lz Nom'!$B$4:$B$28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'WM+M01 HiS-Lz Nom'!$K$4:$K$28</c:f>
              <c:numCache>
                <c:formatCode>General</c:formatCode>
                <c:ptCount val="25"/>
                <c:pt idx="0">
                  <c:v>3.2750995244449999E-6</c:v>
                </c:pt>
                <c:pt idx="1">
                  <c:v>2.6128562806665314E-5</c:v>
                </c:pt>
                <c:pt idx="2">
                  <c:v>7.1096831426531259E-5</c:v>
                </c:pt>
                <c:pt idx="3">
                  <c:v>2.0196221902512497E-4</c:v>
                </c:pt>
                <c:pt idx="4">
                  <c:v>5.7012658357282018E-4</c:v>
                </c:pt>
                <c:pt idx="5">
                  <c:v>1.3739939695783202E-3</c:v>
                </c:pt>
                <c:pt idx="6">
                  <c:v>2.3236635233779995E-3</c:v>
                </c:pt>
                <c:pt idx="7">
                  <c:v>4.0114289881125007E-3</c:v>
                </c:pt>
                <c:pt idx="8">
                  <c:v>7.0204963023632804E-3</c:v>
                </c:pt>
                <c:pt idx="9">
                  <c:v>1.2386241255507028E-2</c:v>
                </c:pt>
                <c:pt idx="10">
                  <c:v>2.1945229687578127E-2</c:v>
                </c:pt>
                <c:pt idx="11">
                  <c:v>3.8982220456878117E-2</c:v>
                </c:pt>
                <c:pt idx="12">
                  <c:v>6.9350366075628125E-2</c:v>
                </c:pt>
                <c:pt idx="13">
                  <c:v>0.12340197145001251</c:v>
                </c:pt>
                <c:pt idx="14">
                  <c:v>0.2191481296822195</c:v>
                </c:pt>
                <c:pt idx="15">
                  <c:v>0.38326491168781252</c:v>
                </c:pt>
                <c:pt idx="16">
                  <c:v>0.68447687519531253</c:v>
                </c:pt>
                <c:pt idx="17">
                  <c:v>1.2061416125</c:v>
                </c:pt>
                <c:pt idx="18">
                  <c:v>2.1295227176782032</c:v>
                </c:pt>
                <c:pt idx="19">
                  <c:v>3.7506189844238285</c:v>
                </c:pt>
                <c:pt idx="20">
                  <c:v>6.3528484761012498</c:v>
                </c:pt>
                <c:pt idx="21">
                  <c:v>10.625893266502814</c:v>
                </c:pt>
                <c:pt idx="22">
                  <c:v>17.792727588577808</c:v>
                </c:pt>
                <c:pt idx="23">
                  <c:v>30.10328899391633</c:v>
                </c:pt>
                <c:pt idx="24">
                  <c:v>49.072923242820309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A31-416A-A4AE-6DC5AD6AB37F}"/>
            </c:ext>
          </c:extLst>
        </c:ser>
        <c:ser>
          <c:idx val="3"/>
          <c:order val="15"/>
          <c:tx>
            <c:strRef>
              <c:f>'WM+M01 HiS-Lz Nom'!$N$3</c:f>
              <c:strCache>
                <c:ptCount val="1"/>
                <c:pt idx="0">
                  <c:v>+HiSLz(N):300Ω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'WM+M01 HiS-Lz Nom'!$B$4:$B$28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  <c:extLst xmlns:c15="http://schemas.microsoft.com/office/drawing/2012/chart"/>
            </c:numRef>
          </c:xVal>
          <c:yVal>
            <c:numRef>
              <c:f>'WM+M01 HiS-Lz Nom'!$N$4:$N$28</c:f>
              <c:numCache>
                <c:formatCode>General</c:formatCode>
                <c:ptCount val="25"/>
                <c:pt idx="0">
                  <c:v>7.1629507528163343E-7</c:v>
                </c:pt>
                <c:pt idx="1">
                  <c:v>5.2277472241874994E-6</c:v>
                </c:pt>
                <c:pt idx="2">
                  <c:v>1.4190421405600834E-5</c:v>
                </c:pt>
                <c:pt idx="3">
                  <c:v>3.9666110997940835E-5</c:v>
                </c:pt>
                <c:pt idx="4">
                  <c:v>1.1117529509633331E-4</c:v>
                </c:pt>
                <c:pt idx="5">
                  <c:v>2.6768989254546748E-4</c:v>
                </c:pt>
                <c:pt idx="6">
                  <c:v>4.5190907448299991E-4</c:v>
                </c:pt>
                <c:pt idx="7">
                  <c:v>7.8092946689633342E-4</c:v>
                </c:pt>
                <c:pt idx="8">
                  <c:v>1.3667346036053338E-3</c:v>
                </c:pt>
                <c:pt idx="9">
                  <c:v>2.4100852701607503E-3</c:v>
                </c:pt>
                <c:pt idx="10">
                  <c:v>4.2716094760600846E-3</c:v>
                </c:pt>
                <c:pt idx="11">
                  <c:v>7.5875741632900826E-3</c:v>
                </c:pt>
                <c:pt idx="12">
                  <c:v>1.3497613489934085E-2</c:v>
                </c:pt>
                <c:pt idx="13">
                  <c:v>2.4028760284165337E-2</c:v>
                </c:pt>
                <c:pt idx="14">
                  <c:v>4.2689232963333337E-2</c:v>
                </c:pt>
                <c:pt idx="15">
                  <c:v>7.4635444083333349E-2</c:v>
                </c:pt>
                <c:pt idx="16">
                  <c:v>0.13352827119940833</c:v>
                </c:pt>
                <c:pt idx="17">
                  <c:v>0.23595708474083329</c:v>
                </c:pt>
                <c:pt idx="18">
                  <c:v>0.41892742125520838</c:v>
                </c:pt>
                <c:pt idx="19">
                  <c:v>0.74760207032520831</c:v>
                </c:pt>
                <c:pt idx="20">
                  <c:v>1.311759786186008</c:v>
                </c:pt>
                <c:pt idx="21">
                  <c:v>2.3363572960133334</c:v>
                </c:pt>
                <c:pt idx="22">
                  <c:v>4.1631680388674983</c:v>
                </c:pt>
                <c:pt idx="23">
                  <c:v>7.4117163405674988</c:v>
                </c:pt>
                <c:pt idx="24">
                  <c:v>12.538149895267502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5A31-416A-A4AE-6DC5AD6AB37F}"/>
            </c:ext>
          </c:extLst>
        </c:ser>
        <c:ser>
          <c:idx val="16"/>
          <c:order val="16"/>
          <c:tx>
            <c:strRef>
              <c:f>'WM+M01 HiS-Lz Low'!$E$3</c:f>
              <c:strCache>
                <c:ptCount val="1"/>
                <c:pt idx="0">
                  <c:v>+HiSLz(L):10.3Ω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rgbClr val="FF66FF"/>
              </a:solidFill>
              <a:round/>
            </a:ln>
            <a:effectLst/>
          </c:spPr>
          <c:marker>
            <c:symbol val="x"/>
            <c:size val="7"/>
            <c:spPr>
              <a:noFill/>
              <a:ln w="9525">
                <a:solidFill>
                  <a:srgbClr val="FF66FF"/>
                </a:solidFill>
              </a:ln>
              <a:effectLst/>
            </c:spPr>
          </c:marker>
          <c:xVal>
            <c:numRef>
              <c:f>'WM+M01 HiS-Lz Low'!$B$4:$B$28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  <c:extLst xmlns:c15="http://schemas.microsoft.com/office/drawing/2012/chart"/>
            </c:numRef>
          </c:xVal>
          <c:yVal>
            <c:numRef>
              <c:f>'WM+M01 HiS-Lz Low'!$E$4:$E$28</c:f>
              <c:numCache>
                <c:formatCode>General</c:formatCode>
                <c:ptCount val="25"/>
                <c:pt idx="0">
                  <c:v>1.9701457357342238E-6</c:v>
                </c:pt>
                <c:pt idx="1">
                  <c:v>8.2735484590487885E-6</c:v>
                </c:pt>
                <c:pt idx="2">
                  <c:v>2.0417553241351692E-5</c:v>
                </c:pt>
                <c:pt idx="3">
                  <c:v>5.7275777801283724E-5</c:v>
                </c:pt>
                <c:pt idx="4">
                  <c:v>1.6302447223699027E-4</c:v>
                </c:pt>
                <c:pt idx="5">
                  <c:v>3.9169104071805816E-4</c:v>
                </c:pt>
                <c:pt idx="6">
                  <c:v>6.66129950243325E-4</c:v>
                </c:pt>
                <c:pt idx="7">
                  <c:v>1.1468321329678639E-3</c:v>
                </c:pt>
                <c:pt idx="8">
                  <c:v>2.0006819353413593E-3</c:v>
                </c:pt>
                <c:pt idx="9">
                  <c:v>3.5195866570256308E-3</c:v>
                </c:pt>
                <c:pt idx="10">
                  <c:v>6.2208976800099255E-3</c:v>
                </c:pt>
                <c:pt idx="11">
                  <c:v>1.1043876733691749E-2</c:v>
                </c:pt>
                <c:pt idx="12">
                  <c:v>1.9634824246041266E-2</c:v>
                </c:pt>
                <c:pt idx="13">
                  <c:v>3.4940898314563103E-2</c:v>
                </c:pt>
                <c:pt idx="14">
                  <c:v>6.2026665965135924E-2</c:v>
                </c:pt>
                <c:pt idx="15">
                  <c:v>0.10840624068047573</c:v>
                </c:pt>
                <c:pt idx="16">
                  <c:v>0.19359594302611891</c:v>
                </c:pt>
                <c:pt idx="17">
                  <c:v>0.34071569669927182</c:v>
                </c:pt>
                <c:pt idx="18">
                  <c:v>0.59984223446306795</c:v>
                </c:pt>
                <c:pt idx="19">
                  <c:v>1.0497396809019417</c:v>
                </c:pt>
                <c:pt idx="20">
                  <c:v>1.752510967208738</c:v>
                </c:pt>
                <c:pt idx="21">
                  <c:v>2.8322951456310683</c:v>
                </c:pt>
                <c:pt idx="22">
                  <c:v>4.5362477174002418</c:v>
                </c:pt>
                <c:pt idx="23">
                  <c:v>7.3824566388410195</c:v>
                </c:pt>
                <c:pt idx="24">
                  <c:v>11.719923663776941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11-5A31-416A-A4AE-6DC5AD6AB37F}"/>
            </c:ext>
          </c:extLst>
        </c:ser>
        <c:ser>
          <c:idx val="17"/>
          <c:order val="17"/>
          <c:tx>
            <c:strRef>
              <c:f>'WM+M01 HiS-Lz Low'!$H$3</c:f>
              <c:strCache>
                <c:ptCount val="1"/>
                <c:pt idx="0">
                  <c:v>+HiSLz(L):16Ω</c:v>
                </c:pt>
              </c:strCache>
            </c:strRef>
          </c:tx>
          <c:spPr>
            <a:ln w="19050" cap="rnd">
              <a:solidFill>
                <a:srgbClr val="FF66FF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66FF"/>
              </a:solidFill>
              <a:ln w="9525">
                <a:noFill/>
              </a:ln>
              <a:effectLst/>
            </c:spPr>
          </c:marker>
          <c:xVal>
            <c:numRef>
              <c:f>'WM+M01 HiS-Lz Low'!$B$4:$B$28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'WM+M01 HiS-Lz Low'!$H$4:$H$28</c:f>
              <c:numCache>
                <c:formatCode>General</c:formatCode>
                <c:ptCount val="25"/>
                <c:pt idx="0">
                  <c:v>1.5147167774064063E-6</c:v>
                </c:pt>
                <c:pt idx="1">
                  <c:v>7.6981781840439067E-6</c:v>
                </c:pt>
                <c:pt idx="2">
                  <c:v>2.0063667221375627E-5</c:v>
                </c:pt>
                <c:pt idx="3">
                  <c:v>5.653365748920562E-5</c:v>
                </c:pt>
                <c:pt idx="4">
                  <c:v>1.6200162128306248E-4</c:v>
                </c:pt>
                <c:pt idx="5">
                  <c:v>3.9276887101256252E-4</c:v>
                </c:pt>
                <c:pt idx="6">
                  <c:v>6.6645120095139081E-4</c:v>
                </c:pt>
                <c:pt idx="7">
                  <c:v>1.146630575970141E-3</c:v>
                </c:pt>
                <c:pt idx="8">
                  <c:v>2.0042928486302498E-3</c:v>
                </c:pt>
                <c:pt idx="9">
                  <c:v>3.5276371182002496E-3</c:v>
                </c:pt>
                <c:pt idx="10">
                  <c:v>6.2435347978188919E-3</c:v>
                </c:pt>
                <c:pt idx="11">
                  <c:v>1.1086177892076563E-2</c:v>
                </c:pt>
                <c:pt idx="12">
                  <c:v>1.9721104314025004E-2</c:v>
                </c:pt>
                <c:pt idx="13">
                  <c:v>3.5096471471756249E-2</c:v>
                </c:pt>
                <c:pt idx="14">
                  <c:v>6.2353231665039061E-2</c:v>
                </c:pt>
                <c:pt idx="15">
                  <c:v>0.10904611952522499</c:v>
                </c:pt>
                <c:pt idx="16">
                  <c:v>0.19494735714602496</c:v>
                </c:pt>
                <c:pt idx="17">
                  <c:v>0.34389940747562497</c:v>
                </c:pt>
                <c:pt idx="18">
                  <c:v>0.60831462248122503</c:v>
                </c:pt>
                <c:pt idx="19">
                  <c:v>1.0761491622076562</c:v>
                </c:pt>
                <c:pt idx="20">
                  <c:v>1.8509516397226566</c:v>
                </c:pt>
                <c:pt idx="21">
                  <c:v>3.125053169730625</c:v>
                </c:pt>
                <c:pt idx="22">
                  <c:v>5.0967141461256258</c:v>
                </c:pt>
                <c:pt idx="23">
                  <c:v>8.3392031375814071</c:v>
                </c:pt>
                <c:pt idx="24">
                  <c:v>13.257303076631409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5A31-416A-A4AE-6DC5AD6AB37F}"/>
            </c:ext>
          </c:extLst>
        </c:ser>
        <c:ser>
          <c:idx val="18"/>
          <c:order val="18"/>
          <c:tx>
            <c:strRef>
              <c:f>'WM+M01 HiS-Lz Low'!$K$3</c:f>
              <c:strCache>
                <c:ptCount val="1"/>
                <c:pt idx="0">
                  <c:v>+HiSLz(L):32Ω</c:v>
                </c:pt>
              </c:strCache>
            </c:strRef>
          </c:tx>
          <c:spPr>
            <a:ln w="19050" cap="rnd">
              <a:solidFill>
                <a:srgbClr val="FF66FF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FF66FF"/>
              </a:solidFill>
              <a:ln w="9525">
                <a:noFill/>
              </a:ln>
              <a:effectLst/>
            </c:spPr>
          </c:marker>
          <c:xVal>
            <c:numRef>
              <c:f>'WM+M01 HiS-Lz Low'!$B$4:$B$28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'WM+M01 HiS-Lz Low'!$K$4:$K$28</c:f>
              <c:numCache>
                <c:formatCode>General</c:formatCode>
                <c:ptCount val="25"/>
                <c:pt idx="0">
                  <c:v>9.6913388185320331E-7</c:v>
                </c:pt>
                <c:pt idx="1">
                  <c:v>6.1862608368132035E-6</c:v>
                </c:pt>
                <c:pt idx="2">
                  <c:v>1.6580853737595701E-5</c:v>
                </c:pt>
                <c:pt idx="3">
                  <c:v>4.7485106356570317E-5</c:v>
                </c:pt>
                <c:pt idx="4">
                  <c:v>1.3534245250375779E-4</c:v>
                </c:pt>
                <c:pt idx="5">
                  <c:v>3.2742366299782024E-4</c:v>
                </c:pt>
                <c:pt idx="6">
                  <c:v>5.5410917284012492E-4</c:v>
                </c:pt>
                <c:pt idx="7">
                  <c:v>9.5516741079469528E-4</c:v>
                </c:pt>
                <c:pt idx="8">
                  <c:v>1.6713315320493831E-3</c:v>
                </c:pt>
                <c:pt idx="9">
                  <c:v>2.9429633190628827E-3</c:v>
                </c:pt>
                <c:pt idx="10">
                  <c:v>5.2110290466007812E-3</c:v>
                </c:pt>
                <c:pt idx="11">
                  <c:v>9.251590924278125E-3</c:v>
                </c:pt>
                <c:pt idx="12">
                  <c:v>1.645732314703828E-2</c:v>
                </c:pt>
                <c:pt idx="13">
                  <c:v>2.9311417234012496E-2</c:v>
                </c:pt>
                <c:pt idx="14">
                  <c:v>5.2069583809799994E-2</c:v>
                </c:pt>
                <c:pt idx="15">
                  <c:v>9.1107957046953125E-2</c:v>
                </c:pt>
                <c:pt idx="16">
                  <c:v>0.16299954707401249</c:v>
                </c:pt>
                <c:pt idx="17">
                  <c:v>0.28803330096257806</c:v>
                </c:pt>
                <c:pt idx="18">
                  <c:v>0.51077433440281239</c:v>
                </c:pt>
                <c:pt idx="19">
                  <c:v>0.91011858072820317</c:v>
                </c:pt>
                <c:pt idx="20">
                  <c:v>1.591645578469453</c:v>
                </c:pt>
                <c:pt idx="21">
                  <c:v>2.8131253472569528</c:v>
                </c:pt>
                <c:pt idx="22">
                  <c:v>4.9041240697800008</c:v>
                </c:pt>
                <c:pt idx="23">
                  <c:v>8.2997326870913302</c:v>
                </c:pt>
                <c:pt idx="24">
                  <c:v>13.31753208318781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5A31-416A-A4AE-6DC5AD6AB37F}"/>
            </c:ext>
          </c:extLst>
        </c:ser>
        <c:ser>
          <c:idx val="19"/>
          <c:order val="19"/>
          <c:tx>
            <c:strRef>
              <c:f>'WM+M01 HiS-Lz Low'!$N$3</c:f>
              <c:strCache>
                <c:ptCount val="1"/>
                <c:pt idx="0">
                  <c:v>+HiSLz(L):300Ω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rgbClr val="FF66FF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FF66FF"/>
              </a:solidFill>
              <a:ln w="9525">
                <a:noFill/>
              </a:ln>
              <a:effectLst/>
            </c:spPr>
          </c:marker>
          <c:xVal>
            <c:numRef>
              <c:f>'WM+M01 HiS-Lz Low'!$B$4:$B$28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  <c:extLst xmlns:c15="http://schemas.microsoft.com/office/drawing/2012/chart"/>
            </c:numRef>
          </c:xVal>
          <c:yVal>
            <c:numRef>
              <c:f>'WM+M01 HiS-Lz Low'!$N$4:$N$28</c:f>
              <c:numCache>
                <c:formatCode>General</c:formatCode>
                <c:ptCount val="25"/>
                <c:pt idx="0">
                  <c:v>1.5164570628500832E-7</c:v>
                </c:pt>
                <c:pt idx="1">
                  <c:v>1.1853547587450082E-6</c:v>
                </c:pt>
                <c:pt idx="2">
                  <c:v>3.2456713850720333E-6</c:v>
                </c:pt>
                <c:pt idx="3">
                  <c:v>9.2365935175008335E-6</c:v>
                </c:pt>
                <c:pt idx="4">
                  <c:v>2.6380398529400844E-5</c:v>
                </c:pt>
                <c:pt idx="5">
                  <c:v>6.3725762421020852E-5</c:v>
                </c:pt>
                <c:pt idx="6">
                  <c:v>1.0769622586640333E-4</c:v>
                </c:pt>
                <c:pt idx="7">
                  <c:v>1.8592626611560332E-4</c:v>
                </c:pt>
                <c:pt idx="8">
                  <c:v>3.2492240460300014E-4</c:v>
                </c:pt>
                <c:pt idx="9">
                  <c:v>5.7287204053333329E-4</c:v>
                </c:pt>
                <c:pt idx="10">
                  <c:v>1.0146238880767496E-3</c:v>
                </c:pt>
                <c:pt idx="11">
                  <c:v>1.8017750263867498E-3</c:v>
                </c:pt>
                <c:pt idx="12">
                  <c:v>3.2051191821653329E-3</c:v>
                </c:pt>
                <c:pt idx="13">
                  <c:v>5.7077834044563331E-3</c:v>
                </c:pt>
                <c:pt idx="14">
                  <c:v>1.0138568268964082E-2</c:v>
                </c:pt>
                <c:pt idx="15">
                  <c:v>1.7746797816600747E-2</c:v>
                </c:pt>
                <c:pt idx="16">
                  <c:v>3.1763683485360746E-2</c:v>
                </c:pt>
                <c:pt idx="17">
                  <c:v>5.6108355073408334E-2</c:v>
                </c:pt>
                <c:pt idx="18">
                  <c:v>9.9613398710008322E-2</c:v>
                </c:pt>
                <c:pt idx="19">
                  <c:v>0.17787616005333332</c:v>
                </c:pt>
                <c:pt idx="20">
                  <c:v>0.31226893776333331</c:v>
                </c:pt>
                <c:pt idx="21">
                  <c:v>0.55673141378669999</c:v>
                </c:pt>
                <c:pt idx="22">
                  <c:v>0.99376277046020844</c:v>
                </c:pt>
                <c:pt idx="23">
                  <c:v>1.7787984246344084</c:v>
                </c:pt>
                <c:pt idx="24">
                  <c:v>3.0344743428865328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14-5A31-416A-A4AE-6DC5AD6AB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642591"/>
        <c:axId val="439649247"/>
        <c:extLst/>
      </c:scatterChart>
      <c:valAx>
        <c:axId val="439642591"/>
        <c:scaling>
          <c:orientation val="minMax"/>
          <c:max val="12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/>
                  <a:t>Vol.</a:t>
                </a:r>
                <a:r>
                  <a:rPr lang="ja-JP" altLang="en-US" sz="1400"/>
                  <a:t>位置</a:t>
                </a:r>
              </a:p>
            </c:rich>
          </c:tx>
          <c:layout>
            <c:manualLayout>
              <c:xMode val="edge"/>
              <c:yMode val="edge"/>
              <c:x val="0.48620703950467731"/>
              <c:y val="0.957829526659834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649247"/>
        <c:crossesAt val="1.0000000000000003E-4"/>
        <c:crossBetween val="midCat"/>
        <c:majorUnit val="5"/>
        <c:minorUnit val="1"/>
      </c:valAx>
      <c:valAx>
        <c:axId val="439649247"/>
        <c:scaling>
          <c:logBase val="10"/>
          <c:orientation val="minMax"/>
          <c:min val="1.0000000000000003E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/>
                  <a:t>出力（</a:t>
                </a:r>
                <a:r>
                  <a:rPr lang="en-US" altLang="ja-JP" sz="1400"/>
                  <a:t>mW</a:t>
                </a:r>
                <a:r>
                  <a:rPr lang="ja-JP" altLang="en-US" sz="1400"/>
                  <a:t>）</a:t>
                </a:r>
              </a:p>
            </c:rich>
          </c:tx>
          <c:layout>
            <c:manualLayout>
              <c:xMode val="edge"/>
              <c:yMode val="edge"/>
              <c:x val="3.7088548910523874E-3"/>
              <c:y val="0.375398578774775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64259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409718016017204E-3"/>
          <c:y val="1.2549020641162732E-2"/>
          <c:w val="0.99755902819839826"/>
          <c:h val="0.192331856709946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Walkman</a:t>
            </a:r>
            <a:r>
              <a:rPr lang="en-US" altLang="ja-JP" baseline="0"/>
              <a:t> </a:t>
            </a:r>
            <a:r>
              <a:rPr lang="ja-JP" altLang="en-US" baseline="0"/>
              <a:t>単体</a:t>
            </a:r>
            <a:endParaRPr lang="ja-JP" altLang="en-US"/>
          </a:p>
        </c:rich>
      </c:tx>
      <c:layout>
        <c:manualLayout>
          <c:xMode val="edge"/>
          <c:yMode val="edge"/>
          <c:x val="2.0020146884029935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691486060765348E-2"/>
          <c:y val="9.5283124903504712E-2"/>
          <c:w val="0.88122552831104739"/>
          <c:h val="0.796233070866141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'WM Only'!$E$3</c:f>
              <c:strCache>
                <c:ptCount val="1"/>
                <c:pt idx="0">
                  <c:v>WM:10.3Ω</c:v>
                </c:pt>
              </c:strCache>
            </c:strRef>
          </c:tx>
          <c:spPr>
            <a:ln w="317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'WM Only'!$B$4:$B$28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'WM Only'!$E$4:$E$28</c:f>
              <c:numCache>
                <c:formatCode>General</c:formatCode>
                <c:ptCount val="25"/>
                <c:pt idx="0">
                  <c:v>2.1421270670449032E-6</c:v>
                </c:pt>
                <c:pt idx="1">
                  <c:v>1.7768913903536165E-5</c:v>
                </c:pt>
                <c:pt idx="2">
                  <c:v>4.9175947957336159E-5</c:v>
                </c:pt>
                <c:pt idx="3">
                  <c:v>1.4368364964196598E-4</c:v>
                </c:pt>
                <c:pt idx="4">
                  <c:v>4.1734663452934457E-4</c:v>
                </c:pt>
                <c:pt idx="5">
                  <c:v>1.017695239555728E-3</c:v>
                </c:pt>
                <c:pt idx="6">
                  <c:v>1.7408868177950488E-3</c:v>
                </c:pt>
                <c:pt idx="7">
                  <c:v>3.0197532832287616E-3</c:v>
                </c:pt>
                <c:pt idx="8">
                  <c:v>5.2994202910776932E-3</c:v>
                </c:pt>
                <c:pt idx="9">
                  <c:v>9.3617568604894164E-3</c:v>
                </c:pt>
                <c:pt idx="10">
                  <c:v>1.6619068178019416E-2</c:v>
                </c:pt>
                <c:pt idx="11">
                  <c:v>2.9558165567077667E-2</c:v>
                </c:pt>
                <c:pt idx="12">
                  <c:v>5.2616710137691751E-2</c:v>
                </c:pt>
                <c:pt idx="13">
                  <c:v>9.3802669715070383E-2</c:v>
                </c:pt>
                <c:pt idx="14">
                  <c:v>0.16632981387536164</c:v>
                </c:pt>
                <c:pt idx="15">
                  <c:v>0.29139997889283736</c:v>
                </c:pt>
                <c:pt idx="16">
                  <c:v>0.52214826160788586</c:v>
                </c:pt>
                <c:pt idx="17">
                  <c:v>0.92429245126025472</c:v>
                </c:pt>
                <c:pt idx="18">
                  <c:v>1.6415530044235433</c:v>
                </c:pt>
                <c:pt idx="19">
                  <c:v>2.9323502336398066</c:v>
                </c:pt>
                <c:pt idx="20">
                  <c:v>5.1395493780038848</c:v>
                </c:pt>
                <c:pt idx="21">
                  <c:v>9.1587627209905342</c:v>
                </c:pt>
                <c:pt idx="22">
                  <c:v>16.316141344293445</c:v>
                </c:pt>
                <c:pt idx="23">
                  <c:v>29.073522338214566</c:v>
                </c:pt>
                <c:pt idx="24">
                  <c:v>49.238818462854596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10-4430-B6B3-07F3667283FD}"/>
            </c:ext>
          </c:extLst>
        </c:ser>
        <c:ser>
          <c:idx val="1"/>
          <c:order val="1"/>
          <c:tx>
            <c:strRef>
              <c:f>'WM Only'!$H$3</c:f>
              <c:strCache>
                <c:ptCount val="1"/>
                <c:pt idx="0">
                  <c:v>WM:16Ω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'WM Only'!$B$4:$B$28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'WM Only'!$H$4:$H$28</c:f>
              <c:numCache>
                <c:formatCode>General</c:formatCode>
                <c:ptCount val="25"/>
                <c:pt idx="0">
                  <c:v>1.5279743517226566E-6</c:v>
                </c:pt>
                <c:pt idx="1">
                  <c:v>1.3795571315702501E-5</c:v>
                </c:pt>
                <c:pt idx="2">
                  <c:v>3.8002763501850616E-5</c:v>
                </c:pt>
                <c:pt idx="3">
                  <c:v>1.1033499893076562E-4</c:v>
                </c:pt>
                <c:pt idx="4">
                  <c:v>3.1917627060976562E-4</c:v>
                </c:pt>
                <c:pt idx="5">
                  <c:v>7.7571527800900011E-4</c:v>
                </c:pt>
                <c:pt idx="6">
                  <c:v>1.3224203636988906E-3</c:v>
                </c:pt>
                <c:pt idx="7">
                  <c:v>2.29459366717014E-3</c:v>
                </c:pt>
                <c:pt idx="8">
                  <c:v>4.0206731423726404E-3</c:v>
                </c:pt>
                <c:pt idx="9">
                  <c:v>7.0993870585562497E-3</c:v>
                </c:pt>
                <c:pt idx="10">
                  <c:v>1.2591160302006247E-2</c:v>
                </c:pt>
                <c:pt idx="11">
                  <c:v>2.2383484626601561E-2</c:v>
                </c:pt>
                <c:pt idx="12">
                  <c:v>3.9854474041599995E-2</c:v>
                </c:pt>
                <c:pt idx="13">
                  <c:v>7.1003037268899991E-2</c:v>
                </c:pt>
                <c:pt idx="14">
                  <c:v>0.12599607891600623</c:v>
                </c:pt>
                <c:pt idx="15">
                  <c:v>0.22069486791900628</c:v>
                </c:pt>
                <c:pt idx="16">
                  <c:v>0.39539249515920155</c:v>
                </c:pt>
                <c:pt idx="17">
                  <c:v>0.69948612484000006</c:v>
                </c:pt>
                <c:pt idx="18">
                  <c:v>1.2420954813906251</c:v>
                </c:pt>
                <c:pt idx="19">
                  <c:v>2.2183676102025003</c:v>
                </c:pt>
                <c:pt idx="20">
                  <c:v>3.8895662898001566</c:v>
                </c:pt>
                <c:pt idx="21">
                  <c:v>6.9313284211599999</c:v>
                </c:pt>
                <c:pt idx="22">
                  <c:v>12.347737740140623</c:v>
                </c:pt>
                <c:pt idx="23">
                  <c:v>22.006661810280626</c:v>
                </c:pt>
                <c:pt idx="24">
                  <c:v>37.279292681363899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610-4430-B6B3-07F3667283FD}"/>
            </c:ext>
          </c:extLst>
        </c:ser>
        <c:ser>
          <c:idx val="2"/>
          <c:order val="2"/>
          <c:tx>
            <c:strRef>
              <c:f>'WM Only'!$K$3</c:f>
              <c:strCache>
                <c:ptCount val="1"/>
                <c:pt idx="0">
                  <c:v>WM:32Ω</c:v>
                </c:pt>
              </c:strCache>
            </c:strRef>
          </c:tx>
          <c:spPr>
            <a:ln w="31750" cap="rnd">
              <a:solidFill>
                <a:srgbClr val="0000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00CC"/>
              </a:solidFill>
              <a:ln w="9525">
                <a:noFill/>
              </a:ln>
              <a:effectLst/>
            </c:spPr>
          </c:marker>
          <c:xVal>
            <c:numRef>
              <c:f>'WM Only'!$B$4:$B$28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'WM Only'!$K$4:$K$28</c:f>
              <c:numCache>
                <c:formatCode>General</c:formatCode>
                <c:ptCount val="25"/>
                <c:pt idx="0">
                  <c:v>8.7980319460695339E-7</c:v>
                </c:pt>
                <c:pt idx="1">
                  <c:v>8.1484931190612508E-6</c:v>
                </c:pt>
                <c:pt idx="2">
                  <c:v>2.2567997854606953E-5</c:v>
                </c:pt>
                <c:pt idx="3">
                  <c:v>6.5659903985281246E-5</c:v>
                </c:pt>
                <c:pt idx="4">
                  <c:v>1.8912518458769531E-4</c:v>
                </c:pt>
                <c:pt idx="5">
                  <c:v>4.5930757037350786E-4</c:v>
                </c:pt>
                <c:pt idx="6">
                  <c:v>7.8019301400225789E-4</c:v>
                </c:pt>
                <c:pt idx="7">
                  <c:v>1.3502583223968829E-3</c:v>
                </c:pt>
                <c:pt idx="8">
                  <c:v>2.3656779141119997E-3</c:v>
                </c:pt>
                <c:pt idx="9">
                  <c:v>4.1720988600281259E-3</c:v>
                </c:pt>
                <c:pt idx="10">
                  <c:v>7.3930939458007813E-3</c:v>
                </c:pt>
                <c:pt idx="11">
                  <c:v>1.3141821231903125E-2</c:v>
                </c:pt>
                <c:pt idx="12">
                  <c:v>2.3383985780438286E-2</c:v>
                </c:pt>
                <c:pt idx="13">
                  <c:v>4.1650094761894532E-2</c:v>
                </c:pt>
                <c:pt idx="14">
                  <c:v>7.3947787959528138E-2</c:v>
                </c:pt>
                <c:pt idx="15">
                  <c:v>0.12947279235784453</c:v>
                </c:pt>
                <c:pt idx="16">
                  <c:v>0.2318737786015008</c:v>
                </c:pt>
                <c:pt idx="17">
                  <c:v>0.41003458896125</c:v>
                </c:pt>
                <c:pt idx="18">
                  <c:v>0.72801934385281253</c:v>
                </c:pt>
                <c:pt idx="19">
                  <c:v>1.2998345351512501</c:v>
                </c:pt>
                <c:pt idx="20">
                  <c:v>2.2793663253000784</c:v>
                </c:pt>
                <c:pt idx="21">
                  <c:v>4.0619067384199994</c:v>
                </c:pt>
                <c:pt idx="22">
                  <c:v>7.2381985302050014</c:v>
                </c:pt>
                <c:pt idx="23">
                  <c:v>12.897930599404999</c:v>
                </c:pt>
                <c:pt idx="24">
                  <c:v>21.848215393766328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610-4430-B6B3-07F3667283FD}"/>
            </c:ext>
          </c:extLst>
        </c:ser>
        <c:ser>
          <c:idx val="3"/>
          <c:order val="3"/>
          <c:tx>
            <c:strRef>
              <c:f>'WM Only'!$N$3</c:f>
              <c:strCache>
                <c:ptCount val="1"/>
                <c:pt idx="0">
                  <c:v>WM:300Ω</c:v>
                </c:pt>
              </c:strCache>
            </c:strRef>
          </c:tx>
          <c:spPr>
            <a:ln w="31750" cap="rnd">
              <a:solidFill>
                <a:srgbClr val="00FF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FFFF"/>
              </a:solidFill>
              <a:ln w="9525">
                <a:noFill/>
              </a:ln>
              <a:effectLst/>
            </c:spPr>
          </c:marker>
          <c:xVal>
            <c:numRef>
              <c:f>'WM Only'!$B$4:$B$28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'WM Only'!$N$4:$N$28</c:f>
              <c:numCache>
                <c:formatCode>General</c:formatCode>
                <c:ptCount val="25"/>
                <c:pt idx="0">
                  <c:v>1.3028818812900836E-7</c:v>
                </c:pt>
                <c:pt idx="1">
                  <c:v>1.0591765164587999E-6</c:v>
                </c:pt>
                <c:pt idx="2">
                  <c:v>2.9235525900680341E-6</c:v>
                </c:pt>
                <c:pt idx="3">
                  <c:v>8.3405783142533341E-6</c:v>
                </c:pt>
                <c:pt idx="4">
                  <c:v>2.3876324989603333E-5</c:v>
                </c:pt>
                <c:pt idx="5">
                  <c:v>5.7755173126020835E-5</c:v>
                </c:pt>
                <c:pt idx="6">
                  <c:v>9.7817802579853327E-5</c:v>
                </c:pt>
                <c:pt idx="7">
                  <c:v>1.6868161941496334E-4</c:v>
                </c:pt>
                <c:pt idx="8">
                  <c:v>2.9516855145720342E-4</c:v>
                </c:pt>
                <c:pt idx="9">
                  <c:v>5.2008485243408326E-4</c:v>
                </c:pt>
                <c:pt idx="10">
                  <c:v>9.2189014797675007E-4</c:v>
                </c:pt>
                <c:pt idx="11">
                  <c:v>1.6372458225119998E-3</c:v>
                </c:pt>
                <c:pt idx="12">
                  <c:v>2.9127547063600837E-3</c:v>
                </c:pt>
                <c:pt idx="13">
                  <c:v>5.1862141378600816E-3</c:v>
                </c:pt>
                <c:pt idx="14">
                  <c:v>9.2097174154453353E-3</c:v>
                </c:pt>
                <c:pt idx="15">
                  <c:v>1.6121193999483002E-2</c:v>
                </c:pt>
                <c:pt idx="16">
                  <c:v>2.886232035324408E-2</c:v>
                </c:pt>
                <c:pt idx="17">
                  <c:v>5.0974094710208334E-2</c:v>
                </c:pt>
                <c:pt idx="18">
                  <c:v>9.049404573040834E-2</c:v>
                </c:pt>
                <c:pt idx="19">
                  <c:v>0.16155759121040836</c:v>
                </c:pt>
                <c:pt idx="20">
                  <c:v>0.28339515501453344</c:v>
                </c:pt>
                <c:pt idx="21">
                  <c:v>0.50476880017603332</c:v>
                </c:pt>
                <c:pt idx="22">
                  <c:v>0.89949278057813353</c:v>
                </c:pt>
                <c:pt idx="23">
                  <c:v>1.6027647472260751</c:v>
                </c:pt>
                <c:pt idx="24">
                  <c:v>2.7142056362008331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610-4430-B6B3-07F366728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642591"/>
        <c:axId val="439649247"/>
      </c:scatterChart>
      <c:valAx>
        <c:axId val="439642591"/>
        <c:scaling>
          <c:orientation val="minMax"/>
          <c:max val="12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Vol.</a:t>
                </a:r>
                <a:r>
                  <a:rPr lang="ja-JP" altLang="en-US"/>
                  <a:t>位置</a:t>
                </a:r>
              </a:p>
            </c:rich>
          </c:tx>
          <c:layout>
            <c:manualLayout>
              <c:xMode val="edge"/>
              <c:yMode val="edge"/>
              <c:x val="0.48757453301647447"/>
              <c:y val="0.936914468425259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649247"/>
        <c:crossesAt val="1.0000000000000003E-4"/>
        <c:crossBetween val="midCat"/>
        <c:majorUnit val="10"/>
        <c:minorUnit val="5"/>
      </c:valAx>
      <c:valAx>
        <c:axId val="439649247"/>
        <c:scaling>
          <c:logBase val="10"/>
          <c:orientation val="minMax"/>
          <c:min val="1.0000000000000003E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出力（</a:t>
                </a:r>
                <a:r>
                  <a:rPr lang="en-US" altLang="ja-JP"/>
                  <a:t>mW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3.7088548910523874E-3"/>
              <c:y val="0.375398578774775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64259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8956314723607763"/>
          <c:y val="1.3749575420719468E-3"/>
          <c:w val="0.51040659758167672"/>
          <c:h val="5.29415470125057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Walkman</a:t>
            </a:r>
            <a:r>
              <a:rPr lang="en-US" altLang="ja-JP" baseline="0"/>
              <a:t> +M-01 Normal</a:t>
            </a:r>
            <a:endParaRPr lang="ja-JP" altLang="en-US"/>
          </a:p>
        </c:rich>
      </c:tx>
      <c:layout>
        <c:manualLayout>
          <c:xMode val="edge"/>
          <c:yMode val="edge"/>
          <c:x val="5.4250190837699095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691486060765348E-2"/>
          <c:y val="9.5283124903504712E-2"/>
          <c:w val="0.88122552831104739"/>
          <c:h val="0.796233070866141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'WM+M01 Nom'!$E$3</c:f>
              <c:strCache>
                <c:ptCount val="1"/>
                <c:pt idx="0">
                  <c:v>+M01(N):10.3Ω</c:v>
                </c:pt>
              </c:strCache>
            </c:strRef>
          </c:tx>
          <c:spPr>
            <a:ln w="317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'WM+M01 Nom'!$B$4:$B$28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'WM+M01 Nom'!$E$4:$E$28</c:f>
              <c:numCache>
                <c:formatCode>General</c:formatCode>
                <c:ptCount val="25"/>
                <c:pt idx="0">
                  <c:v>3.6245403876670147E-5</c:v>
                </c:pt>
                <c:pt idx="1">
                  <c:v>2.7041219106118932E-4</c:v>
                </c:pt>
                <c:pt idx="2">
                  <c:v>7.2665902534041254E-4</c:v>
                </c:pt>
                <c:pt idx="3">
                  <c:v>2.0778415607592472E-3</c:v>
                </c:pt>
                <c:pt idx="4">
                  <c:v>6.0345651573088374E-3</c:v>
                </c:pt>
                <c:pt idx="5">
                  <c:v>1.4820206345361648E-2</c:v>
                </c:pt>
                <c:pt idx="6">
                  <c:v>2.5720030491504849E-2</c:v>
                </c:pt>
                <c:pt idx="7">
                  <c:v>4.5152315471555828E-2</c:v>
                </c:pt>
                <c:pt idx="8">
                  <c:v>7.9794539058759689E-2</c:v>
                </c:pt>
                <c:pt idx="9">
                  <c:v>0.14149649006680579</c:v>
                </c:pt>
                <c:pt idx="10">
                  <c:v>0.25157577194727182</c:v>
                </c:pt>
                <c:pt idx="11">
                  <c:v>0.44776656323355585</c:v>
                </c:pt>
                <c:pt idx="12">
                  <c:v>0.79751267646295143</c:v>
                </c:pt>
                <c:pt idx="13">
                  <c:v>1.4200199455652913</c:v>
                </c:pt>
                <c:pt idx="14">
                  <c:v>2.5213622878485431</c:v>
                </c:pt>
                <c:pt idx="15">
                  <c:v>4.4092893496313099</c:v>
                </c:pt>
                <c:pt idx="16">
                  <c:v>7.885914029128398</c:v>
                </c:pt>
                <c:pt idx="17">
                  <c:v>13.917659496947572</c:v>
                </c:pt>
                <c:pt idx="18">
                  <c:v>24.661669281615527</c:v>
                </c:pt>
                <c:pt idx="19">
                  <c:v>43.807498029291501</c:v>
                </c:pt>
                <c:pt idx="20">
                  <c:v>75.965849628844907</c:v>
                </c:pt>
                <c:pt idx="21">
                  <c:v>131.97263557320392</c:v>
                </c:pt>
                <c:pt idx="22">
                  <c:v>227.98392582766996</c:v>
                </c:pt>
                <c:pt idx="23">
                  <c:v>394.27740171283989</c:v>
                </c:pt>
                <c:pt idx="24">
                  <c:v>600.84717681796121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F7-44E8-9EE3-2415DF97CA21}"/>
            </c:ext>
          </c:extLst>
        </c:ser>
        <c:ser>
          <c:idx val="1"/>
          <c:order val="1"/>
          <c:tx>
            <c:strRef>
              <c:f>'WM+M01 Nom'!$H$3</c:f>
              <c:strCache>
                <c:ptCount val="1"/>
                <c:pt idx="0">
                  <c:v>+M01(N):16Ω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'WM+M01 Nom'!$B$4:$B$28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'WM+M01 Nom'!$H$4:$H$28</c:f>
              <c:numCache>
                <c:formatCode>General</c:formatCode>
                <c:ptCount val="25"/>
                <c:pt idx="0">
                  <c:v>2.6272313082206409E-5</c:v>
                </c:pt>
                <c:pt idx="1">
                  <c:v>1.9312487187006253E-4</c:v>
                </c:pt>
                <c:pt idx="2">
                  <c:v>5.1710948416056252E-4</c:v>
                </c:pt>
                <c:pt idx="3">
                  <c:v>1.478338944997641E-3</c:v>
                </c:pt>
                <c:pt idx="4">
                  <c:v>4.3035974450043911E-3</c:v>
                </c:pt>
                <c:pt idx="5">
                  <c:v>1.0555814183326562E-2</c:v>
                </c:pt>
                <c:pt idx="6">
                  <c:v>1.8324595823814061E-2</c:v>
                </c:pt>
                <c:pt idx="7">
                  <c:v>3.2163927255624995E-2</c:v>
                </c:pt>
                <c:pt idx="8">
                  <c:v>5.6836238287851566E-2</c:v>
                </c:pt>
                <c:pt idx="9">
                  <c:v>0.10080250360202501</c:v>
                </c:pt>
                <c:pt idx="10">
                  <c:v>0.17922579215681411</c:v>
                </c:pt>
                <c:pt idx="11">
                  <c:v>0.31895124788003915</c:v>
                </c:pt>
                <c:pt idx="12">
                  <c:v>0.56797745083700624</c:v>
                </c:pt>
                <c:pt idx="13">
                  <c:v>1.0112384100006251</c:v>
                </c:pt>
                <c:pt idx="14">
                  <c:v>1.7961300896006247</c:v>
                </c:pt>
                <c:pt idx="15">
                  <c:v>3.1420887525639056</c:v>
                </c:pt>
                <c:pt idx="16">
                  <c:v>5.6213237258626547</c:v>
                </c:pt>
                <c:pt idx="17">
                  <c:v>9.9289815402756254</c:v>
                </c:pt>
                <c:pt idx="18">
                  <c:v>17.620342326181408</c:v>
                </c:pt>
                <c:pt idx="19">
                  <c:v>31.420921477275627</c:v>
                </c:pt>
                <c:pt idx="20">
                  <c:v>54.988549888140625</c:v>
                </c:pt>
                <c:pt idx="21">
                  <c:v>97.301494641015651</c:v>
                </c:pt>
                <c:pt idx="22">
                  <c:v>170.49962305599999</c:v>
                </c:pt>
                <c:pt idx="23">
                  <c:v>296.44023060056247</c:v>
                </c:pt>
                <c:pt idx="24">
                  <c:v>474.7730209250625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F7-44E8-9EE3-2415DF97CA21}"/>
            </c:ext>
          </c:extLst>
        </c:ser>
        <c:ser>
          <c:idx val="2"/>
          <c:order val="2"/>
          <c:tx>
            <c:strRef>
              <c:f>'WM+M01 Nom'!$K$3</c:f>
              <c:strCache>
                <c:ptCount val="1"/>
                <c:pt idx="0">
                  <c:v>+M01(N):32Ω</c:v>
                </c:pt>
              </c:strCache>
            </c:strRef>
          </c:tx>
          <c:spPr>
            <a:ln w="31750" cap="rnd">
              <a:solidFill>
                <a:srgbClr val="0000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00CC"/>
              </a:solidFill>
              <a:ln w="9525">
                <a:noFill/>
              </a:ln>
              <a:effectLst/>
            </c:spPr>
          </c:marker>
          <c:xVal>
            <c:numRef>
              <c:f>'WM+M01 Nom'!$B$4:$B$28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'WM+M01 Nom'!$K$4:$K$28</c:f>
              <c:numCache>
                <c:formatCode>General</c:formatCode>
                <c:ptCount val="25"/>
                <c:pt idx="0">
                  <c:v>1.4533183496087577E-5</c:v>
                </c:pt>
                <c:pt idx="1">
                  <c:v>1.06508893491125E-4</c:v>
                </c:pt>
                <c:pt idx="2">
                  <c:v>2.8438487465403127E-4</c:v>
                </c:pt>
                <c:pt idx="3">
                  <c:v>8.1221543156257043E-4</c:v>
                </c:pt>
                <c:pt idx="4">
                  <c:v>2.3648546846551251E-3</c:v>
                </c:pt>
                <c:pt idx="5">
                  <c:v>5.8084419030125E-3</c:v>
                </c:pt>
                <c:pt idx="6">
                  <c:v>1.0084271041800002E-2</c:v>
                </c:pt>
                <c:pt idx="7">
                  <c:v>1.7710116610050002E-2</c:v>
                </c:pt>
                <c:pt idx="8">
                  <c:v>3.1286215399969536E-2</c:v>
                </c:pt>
                <c:pt idx="9">
                  <c:v>5.5498314278144528E-2</c:v>
                </c:pt>
                <c:pt idx="10">
                  <c:v>9.8672028163200004E-2</c:v>
                </c:pt>
                <c:pt idx="11">
                  <c:v>0.17560324040188199</c:v>
                </c:pt>
                <c:pt idx="12">
                  <c:v>0.31270237650439459</c:v>
                </c:pt>
                <c:pt idx="13">
                  <c:v>0.55682224898632804</c:v>
                </c:pt>
                <c:pt idx="14">
                  <c:v>0.98882491455031274</c:v>
                </c:pt>
                <c:pt idx="15">
                  <c:v>1.7302513439757028</c:v>
                </c:pt>
                <c:pt idx="16">
                  <c:v>3.0955947799563281</c:v>
                </c:pt>
                <c:pt idx="17">
                  <c:v>5.469385010265313</c:v>
                </c:pt>
                <c:pt idx="18">
                  <c:v>9.7125820706425774</c:v>
                </c:pt>
                <c:pt idx="19">
                  <c:v>17.33694239278125</c:v>
                </c:pt>
                <c:pt idx="20">
                  <c:v>30.408877991408204</c:v>
                </c:pt>
                <c:pt idx="21">
                  <c:v>54.112809898195323</c:v>
                </c:pt>
                <c:pt idx="22">
                  <c:v>96.205540473632809</c:v>
                </c:pt>
                <c:pt idx="23">
                  <c:v>170.58012598278125</c:v>
                </c:pt>
                <c:pt idx="24">
                  <c:v>284.09346331653131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F7-44E8-9EE3-2415DF97CA21}"/>
            </c:ext>
          </c:extLst>
        </c:ser>
        <c:ser>
          <c:idx val="3"/>
          <c:order val="3"/>
          <c:tx>
            <c:strRef>
              <c:f>'WM+M01 Nom'!$N$3</c:f>
              <c:strCache>
                <c:ptCount val="1"/>
                <c:pt idx="0">
                  <c:v>+M01(N):300Ω</c:v>
                </c:pt>
              </c:strCache>
            </c:strRef>
          </c:tx>
          <c:spPr>
            <a:ln w="31750" cap="rnd">
              <a:solidFill>
                <a:srgbClr val="00FF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FFFF"/>
              </a:solidFill>
              <a:ln w="9525">
                <a:noFill/>
              </a:ln>
              <a:effectLst/>
            </c:spPr>
          </c:marker>
          <c:xVal>
            <c:numRef>
              <c:f>'WM+M01 Nom'!$B$4:$B$28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'WM+M01 Nom'!$N$4:$N$28</c:f>
              <c:numCache>
                <c:formatCode>General</c:formatCode>
                <c:ptCount val="25"/>
                <c:pt idx="0">
                  <c:v>1.7154590768150085E-6</c:v>
                </c:pt>
                <c:pt idx="1">
                  <c:v>1.2423147167900832E-5</c:v>
                </c:pt>
                <c:pt idx="2">
                  <c:v>3.3235066192563342E-5</c:v>
                </c:pt>
                <c:pt idx="3">
                  <c:v>9.4785596325440817E-5</c:v>
                </c:pt>
                <c:pt idx="4">
                  <c:v>2.7583507994364084E-4</c:v>
                </c:pt>
                <c:pt idx="5">
                  <c:v>6.7811294050208325E-4</c:v>
                </c:pt>
                <c:pt idx="6">
                  <c:v>1.1771296272003336E-3</c:v>
                </c:pt>
                <c:pt idx="7">
                  <c:v>2.0662866806669994E-3</c:v>
                </c:pt>
                <c:pt idx="8">
                  <c:v>3.6507910856563327E-3</c:v>
                </c:pt>
                <c:pt idx="9">
                  <c:v>6.4763629094453318E-3</c:v>
                </c:pt>
                <c:pt idx="10">
                  <c:v>1.1513832490534082E-2</c:v>
                </c:pt>
                <c:pt idx="11">
                  <c:v>2.0491178112011996E-2</c:v>
                </c:pt>
                <c:pt idx="12">
                  <c:v>3.6489328887674997E-2</c:v>
                </c:pt>
                <c:pt idx="13">
                  <c:v>6.4954856390699992E-2</c:v>
                </c:pt>
                <c:pt idx="14">
                  <c:v>0.1153777292230083</c:v>
                </c:pt>
                <c:pt idx="15">
                  <c:v>0.20188050591540835</c:v>
                </c:pt>
                <c:pt idx="16">
                  <c:v>0.36123587856040834</c:v>
                </c:pt>
                <c:pt idx="17">
                  <c:v>0.63826629443740823</c:v>
                </c:pt>
                <c:pt idx="18">
                  <c:v>1.1335829526945331</c:v>
                </c:pt>
                <c:pt idx="19">
                  <c:v>2.0236491560670755</c:v>
                </c:pt>
                <c:pt idx="20">
                  <c:v>3.5307151998075001</c:v>
                </c:pt>
                <c:pt idx="21">
                  <c:v>6.3229272066133335</c:v>
                </c:pt>
                <c:pt idx="22">
                  <c:v>11.24168175948</c:v>
                </c:pt>
                <c:pt idx="23">
                  <c:v>20.039869082999999</c:v>
                </c:pt>
                <c:pt idx="24">
                  <c:v>33.865285651700837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F7-44E8-9EE3-2415DF97C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642591"/>
        <c:axId val="439649247"/>
      </c:scatterChart>
      <c:valAx>
        <c:axId val="439642591"/>
        <c:scaling>
          <c:orientation val="minMax"/>
          <c:max val="12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Vol.</a:t>
                </a:r>
                <a:r>
                  <a:rPr lang="ja-JP" altLang="en-US"/>
                  <a:t>位置</a:t>
                </a:r>
              </a:p>
            </c:rich>
          </c:tx>
          <c:layout>
            <c:manualLayout>
              <c:xMode val="edge"/>
              <c:yMode val="edge"/>
              <c:x val="0.48757453301647447"/>
              <c:y val="0.936914468425259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649247"/>
        <c:crossesAt val="1.0000000000000003E-4"/>
        <c:crossBetween val="midCat"/>
        <c:majorUnit val="10"/>
        <c:minorUnit val="5"/>
      </c:valAx>
      <c:valAx>
        <c:axId val="439649247"/>
        <c:scaling>
          <c:logBase val="10"/>
          <c:orientation val="minMax"/>
          <c:min val="1.0000000000000003E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出力（</a:t>
                </a:r>
                <a:r>
                  <a:rPr lang="en-US" altLang="ja-JP"/>
                  <a:t>mW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3.7088548910523874E-3"/>
              <c:y val="0.375398578774775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64259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8956314723607763"/>
          <c:y val="1.3749575420719468E-3"/>
          <c:w val="0.51040659758167672"/>
          <c:h val="9.37258607379959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Walkman</a:t>
            </a:r>
            <a:r>
              <a:rPr lang="en-US" altLang="ja-JP" baseline="0"/>
              <a:t> + M-01 Low</a:t>
            </a:r>
            <a:endParaRPr lang="ja-JP" altLang="en-US"/>
          </a:p>
        </c:rich>
      </c:tx>
      <c:layout>
        <c:manualLayout>
          <c:xMode val="edge"/>
          <c:yMode val="edge"/>
          <c:x val="5.4250190837699095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691486060765348E-2"/>
          <c:y val="9.5283124903504712E-2"/>
          <c:w val="0.88122552831104739"/>
          <c:h val="0.796233070866141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'WM+M01 Low'!$E$3</c:f>
              <c:strCache>
                <c:ptCount val="1"/>
                <c:pt idx="0">
                  <c:v>+M01(L):10.3Ω</c:v>
                </c:pt>
              </c:strCache>
            </c:strRef>
          </c:tx>
          <c:spPr>
            <a:ln w="317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'WM+M01 Low'!$B$4:$B$28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'WM+M01 Low'!$E$4:$E$28</c:f>
              <c:numCache>
                <c:formatCode>General</c:formatCode>
                <c:ptCount val="25"/>
                <c:pt idx="0">
                  <c:v>6.2129726722485436E-6</c:v>
                </c:pt>
                <c:pt idx="1">
                  <c:v>4.8357345917756304E-5</c:v>
                </c:pt>
                <c:pt idx="2">
                  <c:v>1.3244847844699027E-4</c:v>
                </c:pt>
                <c:pt idx="3">
                  <c:v>3.7587311139038843E-4</c:v>
                </c:pt>
                <c:pt idx="4">
                  <c:v>1.0693083387044661E-3</c:v>
                </c:pt>
                <c:pt idx="5">
                  <c:v>2.5723067046248549E-3</c:v>
                </c:pt>
                <c:pt idx="6">
                  <c:v>4.3504897412553634E-3</c:v>
                </c:pt>
                <c:pt idx="7">
                  <c:v>7.5136219004831072E-3</c:v>
                </c:pt>
                <c:pt idx="8">
                  <c:v>1.3146714345330096E-2</c:v>
                </c:pt>
                <c:pt idx="9">
                  <c:v>2.3168760420038837E-2</c:v>
                </c:pt>
                <c:pt idx="10">
                  <c:v>4.1061416733555817E-2</c:v>
                </c:pt>
                <c:pt idx="11">
                  <c:v>7.2923215201640759E-2</c:v>
                </c:pt>
                <c:pt idx="12">
                  <c:v>0.12973390794314563</c:v>
                </c:pt>
                <c:pt idx="13">
                  <c:v>0.23099148671931063</c:v>
                </c:pt>
                <c:pt idx="14">
                  <c:v>0.4091642250037888</c:v>
                </c:pt>
                <c:pt idx="15">
                  <c:v>0.71749460385801933</c:v>
                </c:pt>
                <c:pt idx="16">
                  <c:v>1.2847488527533981</c:v>
                </c:pt>
                <c:pt idx="17">
                  <c:v>2.2688891192332528</c:v>
                </c:pt>
                <c:pt idx="18">
                  <c:v>4.0273508062485446</c:v>
                </c:pt>
                <c:pt idx="19">
                  <c:v>7.1844813283582543</c:v>
                </c:pt>
                <c:pt idx="20">
                  <c:v>12.598806429041023</c:v>
                </c:pt>
                <c:pt idx="21">
                  <c:v>22.393894338841019</c:v>
                </c:pt>
                <c:pt idx="22">
                  <c:v>39.681692390831316</c:v>
                </c:pt>
                <c:pt idx="23">
                  <c:v>69.670890932190517</c:v>
                </c:pt>
                <c:pt idx="24">
                  <c:v>112.50229775070389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87-4CAF-AD6C-664FA73750D9}"/>
            </c:ext>
          </c:extLst>
        </c:ser>
        <c:ser>
          <c:idx val="1"/>
          <c:order val="1"/>
          <c:tx>
            <c:strRef>
              <c:f>'WM+M01 Low'!$H$3</c:f>
              <c:strCache>
                <c:ptCount val="1"/>
                <c:pt idx="0">
                  <c:v>+M01(L):16Ω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'WM+M01 Low'!$B$4:$B$28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'WM+M01 Low'!$H$4:$H$28</c:f>
              <c:numCache>
                <c:formatCode>General</c:formatCode>
                <c:ptCount val="25"/>
                <c:pt idx="0">
                  <c:v>4.2672723360314065E-6</c:v>
                </c:pt>
                <c:pt idx="1">
                  <c:v>3.4418412484000001E-5</c:v>
                </c:pt>
                <c:pt idx="2">
                  <c:v>9.4373683209000021E-5</c:v>
                </c:pt>
                <c:pt idx="3">
                  <c:v>2.6877109058439063E-4</c:v>
                </c:pt>
                <c:pt idx="4">
                  <c:v>7.6050891913014061E-4</c:v>
                </c:pt>
                <c:pt idx="5">
                  <c:v>1.8345022958439997E-3</c:v>
                </c:pt>
                <c:pt idx="6">
                  <c:v>3.1009453427375154E-3</c:v>
                </c:pt>
                <c:pt idx="7">
                  <c:v>5.3573986206302488E-3</c:v>
                </c:pt>
                <c:pt idx="8">
                  <c:v>9.3647551856265616E-3</c:v>
                </c:pt>
                <c:pt idx="9">
                  <c:v>1.6511636061126569E-2</c:v>
                </c:pt>
                <c:pt idx="10">
                  <c:v>2.9262676726251564E-2</c:v>
                </c:pt>
                <c:pt idx="11">
                  <c:v>5.1975087890625007E-2</c:v>
                </c:pt>
                <c:pt idx="12">
                  <c:v>9.2467287720076577E-2</c:v>
                </c:pt>
                <c:pt idx="13">
                  <c:v>0.16458041863210002</c:v>
                </c:pt>
                <c:pt idx="14">
                  <c:v>0.29174552991360009</c:v>
                </c:pt>
                <c:pt idx="15">
                  <c:v>0.51114817222368913</c:v>
                </c:pt>
                <c:pt idx="16">
                  <c:v>0.91489462020062517</c:v>
                </c:pt>
                <c:pt idx="17">
                  <c:v>1.6168370632576563</c:v>
                </c:pt>
                <c:pt idx="18">
                  <c:v>2.8704413522499999</c:v>
                </c:pt>
                <c:pt idx="19">
                  <c:v>5.1242117889599994</c:v>
                </c:pt>
                <c:pt idx="20">
                  <c:v>8.9911334560201563</c:v>
                </c:pt>
                <c:pt idx="21">
                  <c:v>16.011447871322506</c:v>
                </c:pt>
                <c:pt idx="22">
                  <c:v>28.482156837230626</c:v>
                </c:pt>
                <c:pt idx="23">
                  <c:v>50.586599784622493</c:v>
                </c:pt>
                <c:pt idx="24">
                  <c:v>84.610810800390624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87-4CAF-AD6C-664FA73750D9}"/>
            </c:ext>
          </c:extLst>
        </c:ser>
        <c:ser>
          <c:idx val="2"/>
          <c:order val="2"/>
          <c:tx>
            <c:strRef>
              <c:f>'WM+M01 Low'!$K$3</c:f>
              <c:strCache>
                <c:ptCount val="1"/>
                <c:pt idx="0">
                  <c:v>+M01(L):32Ω</c:v>
                </c:pt>
              </c:strCache>
            </c:strRef>
          </c:tx>
          <c:spPr>
            <a:ln w="31750" cap="rnd">
              <a:solidFill>
                <a:srgbClr val="0000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00CC"/>
              </a:solidFill>
              <a:ln w="9525">
                <a:noFill/>
              </a:ln>
              <a:effectLst/>
            </c:spPr>
          </c:marker>
          <c:xVal>
            <c:numRef>
              <c:f>'WM+M01 Low'!$B$4:$B$28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'WM+M01 Low'!$K$4:$K$28</c:f>
              <c:numCache>
                <c:formatCode>General</c:formatCode>
                <c:ptCount val="25"/>
                <c:pt idx="0">
                  <c:v>2.3339324695753126E-6</c:v>
                </c:pt>
                <c:pt idx="1">
                  <c:v>1.9172697036020004E-5</c:v>
                </c:pt>
                <c:pt idx="2">
                  <c:v>5.215485082125781E-5</c:v>
                </c:pt>
                <c:pt idx="3">
                  <c:v>1.4784943176200001E-4</c:v>
                </c:pt>
                <c:pt idx="4">
                  <c:v>4.1916133665007032E-4</c:v>
                </c:pt>
                <c:pt idx="5">
                  <c:v>1.0098992128575077E-3</c:v>
                </c:pt>
                <c:pt idx="6">
                  <c:v>1.708206023613758E-3</c:v>
                </c:pt>
                <c:pt idx="7">
                  <c:v>2.947932233317508E-3</c:v>
                </c:pt>
                <c:pt idx="8">
                  <c:v>5.1588855532882817E-3</c:v>
                </c:pt>
                <c:pt idx="9">
                  <c:v>9.0986687913195297E-3</c:v>
                </c:pt>
                <c:pt idx="10">
                  <c:v>1.6122006810175778E-2</c:v>
                </c:pt>
                <c:pt idx="11">
                  <c:v>2.8630851184444531E-2</c:v>
                </c:pt>
                <c:pt idx="12">
                  <c:v>5.0924824906725785E-2</c:v>
                </c:pt>
                <c:pt idx="13">
                  <c:v>9.0672620968188289E-2</c:v>
                </c:pt>
                <c:pt idx="14">
                  <c:v>0.16068324162825309</c:v>
                </c:pt>
                <c:pt idx="15">
                  <c:v>0.28152497896696949</c:v>
                </c:pt>
                <c:pt idx="16">
                  <c:v>0.50377331425781258</c:v>
                </c:pt>
                <c:pt idx="17">
                  <c:v>0.89043740758507839</c:v>
                </c:pt>
                <c:pt idx="18">
                  <c:v>1.5810828765469531</c:v>
                </c:pt>
                <c:pt idx="19">
                  <c:v>2.8232126816450007</c:v>
                </c:pt>
                <c:pt idx="20">
                  <c:v>4.9555803459550791</c:v>
                </c:pt>
                <c:pt idx="21">
                  <c:v>8.828641877253828</c:v>
                </c:pt>
                <c:pt idx="22">
                  <c:v>15.729883297612581</c:v>
                </c:pt>
                <c:pt idx="23">
                  <c:v>28.025183590710078</c:v>
                </c:pt>
                <c:pt idx="24">
                  <c:v>47.420181236320317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87-4CAF-AD6C-664FA73750D9}"/>
            </c:ext>
          </c:extLst>
        </c:ser>
        <c:ser>
          <c:idx val="3"/>
          <c:order val="3"/>
          <c:tx>
            <c:strRef>
              <c:f>'WM+M01 Low'!$N$3</c:f>
              <c:strCache>
                <c:ptCount val="1"/>
                <c:pt idx="0">
                  <c:v>+M01(L):300Ω</c:v>
                </c:pt>
              </c:strCache>
            </c:strRef>
          </c:tx>
          <c:spPr>
            <a:ln w="31750" cap="rnd">
              <a:solidFill>
                <a:srgbClr val="00FF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FFFF"/>
              </a:solidFill>
              <a:ln w="9525">
                <a:noFill/>
              </a:ln>
              <a:effectLst/>
            </c:spPr>
          </c:marker>
          <c:xVal>
            <c:numRef>
              <c:f>'WM+M01 Low'!$B$4:$B$28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'WM+M01 Low'!$N$4:$N$28</c:f>
              <c:numCache>
                <c:formatCode>General</c:formatCode>
                <c:ptCount val="25"/>
                <c:pt idx="0">
                  <c:v>2.752870496133334E-7</c:v>
                </c:pt>
                <c:pt idx="1">
                  <c:v>2.2455867760576334E-6</c:v>
                </c:pt>
                <c:pt idx="2">
                  <c:v>6.0537965338800007E-6</c:v>
                </c:pt>
                <c:pt idx="3">
                  <c:v>1.721929342856333E-5</c:v>
                </c:pt>
                <c:pt idx="4">
                  <c:v>4.8815260333840828E-5</c:v>
                </c:pt>
                <c:pt idx="5">
                  <c:v>1.1771896410900085E-4</c:v>
                </c:pt>
                <c:pt idx="6">
                  <c:v>1.9910419320000005E-4</c:v>
                </c:pt>
                <c:pt idx="7">
                  <c:v>3.4429940395200006E-4</c:v>
                </c:pt>
                <c:pt idx="8">
                  <c:v>6.0217516965675017E-4</c:v>
                </c:pt>
                <c:pt idx="9">
                  <c:v>1.0619173308520835E-3</c:v>
                </c:pt>
                <c:pt idx="10">
                  <c:v>1.8819820847999998E-3</c:v>
                </c:pt>
                <c:pt idx="11">
                  <c:v>3.3426217963600838E-3</c:v>
                </c:pt>
                <c:pt idx="12">
                  <c:v>5.9454111089707494E-3</c:v>
                </c:pt>
                <c:pt idx="13">
                  <c:v>1.0586016247728E-2</c:v>
                </c:pt>
                <c:pt idx="14">
                  <c:v>1.8755540409221328E-2</c:v>
                </c:pt>
                <c:pt idx="15">
                  <c:v>3.2854899176200075E-2</c:v>
                </c:pt>
                <c:pt idx="16">
                  <c:v>5.880118496333335E-2</c:v>
                </c:pt>
                <c:pt idx="17">
                  <c:v>0.10392203920333334</c:v>
                </c:pt>
                <c:pt idx="18">
                  <c:v>0.18454367243440833</c:v>
                </c:pt>
                <c:pt idx="19">
                  <c:v>0.32961990696653337</c:v>
                </c:pt>
                <c:pt idx="20">
                  <c:v>0.57854047447470014</c:v>
                </c:pt>
                <c:pt idx="21">
                  <c:v>1.0311247199906999</c:v>
                </c:pt>
                <c:pt idx="22">
                  <c:v>1.8374469378731999</c:v>
                </c:pt>
                <c:pt idx="23">
                  <c:v>3.2769894645125333</c:v>
                </c:pt>
                <c:pt idx="24">
                  <c:v>5.5573764481200012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A87-4CAF-AD6C-664FA7375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642591"/>
        <c:axId val="439649247"/>
      </c:scatterChart>
      <c:valAx>
        <c:axId val="439642591"/>
        <c:scaling>
          <c:orientation val="minMax"/>
          <c:max val="12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Vol.</a:t>
                </a:r>
                <a:r>
                  <a:rPr lang="ja-JP" altLang="en-US"/>
                  <a:t>位置</a:t>
                </a:r>
              </a:p>
            </c:rich>
          </c:tx>
          <c:layout>
            <c:manualLayout>
              <c:xMode val="edge"/>
              <c:yMode val="edge"/>
              <c:x val="0.48757453301647447"/>
              <c:y val="0.936914468425259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649247"/>
        <c:crossesAt val="1.0000000000000003E-4"/>
        <c:crossBetween val="midCat"/>
        <c:majorUnit val="10"/>
        <c:minorUnit val="5"/>
      </c:valAx>
      <c:valAx>
        <c:axId val="439649247"/>
        <c:scaling>
          <c:logBase val="10"/>
          <c:orientation val="minMax"/>
          <c:min val="1.0000000000000003E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出力（</a:t>
                </a:r>
                <a:r>
                  <a:rPr lang="en-US" altLang="ja-JP"/>
                  <a:t>mW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3.7088548910523874E-3"/>
              <c:y val="0.375398578774775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64259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8956314723607763"/>
          <c:y val="1.3749575420719468E-3"/>
          <c:w val="0.51040659758167672"/>
          <c:h val="9.37258607379959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Walkman</a:t>
            </a:r>
            <a:r>
              <a:rPr lang="en-US" altLang="ja-JP" baseline="0"/>
              <a:t> + M-01 HiS-Lz Normal</a:t>
            </a:r>
            <a:endParaRPr lang="ja-JP" altLang="en-US"/>
          </a:p>
        </c:rich>
      </c:tx>
      <c:layout>
        <c:manualLayout>
          <c:xMode val="edge"/>
          <c:yMode val="edge"/>
          <c:x val="5.4250190837699095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691486060765348E-2"/>
          <c:y val="9.5283124903504712E-2"/>
          <c:w val="0.88122552831104739"/>
          <c:h val="0.796233070866141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'WM+M01 HiS-Lz Nom'!$E$3</c:f>
              <c:strCache>
                <c:ptCount val="1"/>
                <c:pt idx="0">
                  <c:v>+HiSLz(N):10.3Ω</c:v>
                </c:pt>
              </c:strCache>
            </c:strRef>
          </c:tx>
          <c:spPr>
            <a:ln w="317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'WM+M01 HiS-Lz Nom'!$B$4:$B$28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'WM+M01 HiS-Lz Nom'!$E$4:$E$28</c:f>
              <c:numCache>
                <c:formatCode>General</c:formatCode>
                <c:ptCount val="25"/>
                <c:pt idx="0">
                  <c:v>3.9608748640087371E-6</c:v>
                </c:pt>
                <c:pt idx="1">
                  <c:v>3.0571392072582756E-5</c:v>
                </c:pt>
                <c:pt idx="2">
                  <c:v>8.2799943048378908E-5</c:v>
                </c:pt>
                <c:pt idx="3">
                  <c:v>2.3831043280973297E-4</c:v>
                </c:pt>
                <c:pt idx="4">
                  <c:v>6.7817583806067949E-4</c:v>
                </c:pt>
                <c:pt idx="5">
                  <c:v>1.6415399431931063E-3</c:v>
                </c:pt>
                <c:pt idx="6">
                  <c:v>2.7772164151480586E-3</c:v>
                </c:pt>
                <c:pt idx="7">
                  <c:v>4.7967997875918442E-3</c:v>
                </c:pt>
                <c:pt idx="8">
                  <c:v>8.382054297467207E-3</c:v>
                </c:pt>
                <c:pt idx="9">
                  <c:v>1.4778276736313106E-2</c:v>
                </c:pt>
                <c:pt idx="10">
                  <c:v>2.6174930718254847E-2</c:v>
                </c:pt>
                <c:pt idx="11">
                  <c:v>4.6474012331660187E-2</c:v>
                </c:pt>
                <c:pt idx="12">
                  <c:v>8.2614820928398058E-2</c:v>
                </c:pt>
                <c:pt idx="13">
                  <c:v>0.14681103499188353</c:v>
                </c:pt>
                <c:pt idx="14">
                  <c:v>0.26001737269569175</c:v>
                </c:pt>
                <c:pt idx="15">
                  <c:v>0.45243046296248551</c:v>
                </c:pt>
                <c:pt idx="16">
                  <c:v>0.79922286444844881</c:v>
                </c:pt>
                <c:pt idx="17">
                  <c:v>1.3705402536817961</c:v>
                </c:pt>
                <c:pt idx="18">
                  <c:v>2.2607186291070387</c:v>
                </c:pt>
                <c:pt idx="19">
                  <c:v>3.6223238544504848</c:v>
                </c:pt>
                <c:pt idx="20">
                  <c:v>5.7497934763349514</c:v>
                </c:pt>
                <c:pt idx="21">
                  <c:v>9.3956942153031555</c:v>
                </c:pt>
                <c:pt idx="22">
                  <c:v>15.635283067439078</c:v>
                </c:pt>
                <c:pt idx="23">
                  <c:v>26.441891292844897</c:v>
                </c:pt>
                <c:pt idx="24">
                  <c:v>43.148280490722321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12-4FA8-A59C-0859C2945F51}"/>
            </c:ext>
          </c:extLst>
        </c:ser>
        <c:ser>
          <c:idx val="1"/>
          <c:order val="1"/>
          <c:tx>
            <c:strRef>
              <c:f>'WM+M01 HiS-Lz Nom'!$H$3</c:f>
              <c:strCache>
                <c:ptCount val="1"/>
                <c:pt idx="0">
                  <c:v>+HiSLz(N):16Ω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'WM+M01 HiS-Lz Nom'!$B$4:$B$28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'WM+M01 HiS-Lz Nom'!$H$4:$H$28</c:f>
              <c:numCache>
                <c:formatCode>General</c:formatCode>
                <c:ptCount val="25"/>
                <c:pt idx="0">
                  <c:v>3.8098984691406248E-6</c:v>
                </c:pt>
                <c:pt idx="1">
                  <c:v>3.0606137905210009E-5</c:v>
                </c:pt>
                <c:pt idx="2">
                  <c:v>8.4289766929000008E-5</c:v>
                </c:pt>
                <c:pt idx="3">
                  <c:v>2.3947051812756251E-4</c:v>
                </c:pt>
                <c:pt idx="4">
                  <c:v>6.825343559531406E-4</c:v>
                </c:pt>
                <c:pt idx="5">
                  <c:v>1.64631353265625E-3</c:v>
                </c:pt>
                <c:pt idx="6">
                  <c:v>2.7862828892640627E-3</c:v>
                </c:pt>
                <c:pt idx="7">
                  <c:v>4.8092736712816416E-3</c:v>
                </c:pt>
                <c:pt idx="8">
                  <c:v>8.4159895660562509E-3</c:v>
                </c:pt>
                <c:pt idx="9">
                  <c:v>1.484336471232656E-2</c:v>
                </c:pt>
                <c:pt idx="10">
                  <c:v>2.6293204736099998E-2</c:v>
                </c:pt>
                <c:pt idx="11">
                  <c:v>4.6696893087656247E-2</c:v>
                </c:pt>
                <c:pt idx="12">
                  <c:v>8.3039661012100002E-2</c:v>
                </c:pt>
                <c:pt idx="13">
                  <c:v>0.14770850414775161</c:v>
                </c:pt>
                <c:pt idx="14">
                  <c:v>0.261963450531225</c:v>
                </c:pt>
                <c:pt idx="15">
                  <c:v>0.45717420836505612</c:v>
                </c:pt>
                <c:pt idx="16">
                  <c:v>0.81342890245562516</c:v>
                </c:pt>
                <c:pt idx="17">
                  <c:v>1.4186286844726563</c:v>
                </c:pt>
                <c:pt idx="18">
                  <c:v>2.4390646569376564</c:v>
                </c:pt>
                <c:pt idx="19">
                  <c:v>4.040102419240001</c:v>
                </c:pt>
                <c:pt idx="20">
                  <c:v>6.4788513879726555</c:v>
                </c:pt>
                <c:pt idx="21">
                  <c:v>10.620577782035157</c:v>
                </c:pt>
                <c:pt idx="22">
                  <c:v>17.685625285972659</c:v>
                </c:pt>
                <c:pt idx="23">
                  <c:v>29.896934393289996</c:v>
                </c:pt>
                <c:pt idx="24">
                  <c:v>48.759810743656416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12-4FA8-A59C-0859C2945F51}"/>
            </c:ext>
          </c:extLst>
        </c:ser>
        <c:ser>
          <c:idx val="2"/>
          <c:order val="2"/>
          <c:tx>
            <c:strRef>
              <c:f>'WM+M01 HiS-Lz Nom'!$K$3</c:f>
              <c:strCache>
                <c:ptCount val="1"/>
                <c:pt idx="0">
                  <c:v>+HiSLz(N):32Ω</c:v>
                </c:pt>
              </c:strCache>
            </c:strRef>
          </c:tx>
          <c:spPr>
            <a:ln w="31750" cap="rnd">
              <a:solidFill>
                <a:srgbClr val="0000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00CC"/>
              </a:solidFill>
              <a:ln w="9525">
                <a:noFill/>
              </a:ln>
              <a:effectLst/>
            </c:spPr>
          </c:marker>
          <c:xVal>
            <c:numRef>
              <c:f>'WM+M01 HiS-Lz Nom'!$B$4:$B$28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'WM+M01 HiS-Lz Nom'!$K$4:$K$28</c:f>
              <c:numCache>
                <c:formatCode>General</c:formatCode>
                <c:ptCount val="25"/>
                <c:pt idx="0">
                  <c:v>3.2750995244449999E-6</c:v>
                </c:pt>
                <c:pt idx="1">
                  <c:v>2.6128562806665314E-5</c:v>
                </c:pt>
                <c:pt idx="2">
                  <c:v>7.1096831426531259E-5</c:v>
                </c:pt>
                <c:pt idx="3">
                  <c:v>2.0196221902512497E-4</c:v>
                </c:pt>
                <c:pt idx="4">
                  <c:v>5.7012658357282018E-4</c:v>
                </c:pt>
                <c:pt idx="5">
                  <c:v>1.3739939695783202E-3</c:v>
                </c:pt>
                <c:pt idx="6">
                  <c:v>2.3236635233779995E-3</c:v>
                </c:pt>
                <c:pt idx="7">
                  <c:v>4.0114289881125007E-3</c:v>
                </c:pt>
                <c:pt idx="8">
                  <c:v>7.0204963023632804E-3</c:v>
                </c:pt>
                <c:pt idx="9">
                  <c:v>1.2386241255507028E-2</c:v>
                </c:pt>
                <c:pt idx="10">
                  <c:v>2.1945229687578127E-2</c:v>
                </c:pt>
                <c:pt idx="11">
                  <c:v>3.8982220456878117E-2</c:v>
                </c:pt>
                <c:pt idx="12">
                  <c:v>6.9350366075628125E-2</c:v>
                </c:pt>
                <c:pt idx="13">
                  <c:v>0.12340197145001251</c:v>
                </c:pt>
                <c:pt idx="14">
                  <c:v>0.2191481296822195</c:v>
                </c:pt>
                <c:pt idx="15">
                  <c:v>0.38326491168781252</c:v>
                </c:pt>
                <c:pt idx="16">
                  <c:v>0.68447687519531253</c:v>
                </c:pt>
                <c:pt idx="17">
                  <c:v>1.2061416125</c:v>
                </c:pt>
                <c:pt idx="18">
                  <c:v>2.1295227176782032</c:v>
                </c:pt>
                <c:pt idx="19">
                  <c:v>3.7506189844238285</c:v>
                </c:pt>
                <c:pt idx="20">
                  <c:v>6.3528484761012498</c:v>
                </c:pt>
                <c:pt idx="21">
                  <c:v>10.625893266502814</c:v>
                </c:pt>
                <c:pt idx="22">
                  <c:v>17.792727588577808</c:v>
                </c:pt>
                <c:pt idx="23">
                  <c:v>30.10328899391633</c:v>
                </c:pt>
                <c:pt idx="24">
                  <c:v>49.072923242820309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512-4FA8-A59C-0859C2945F51}"/>
            </c:ext>
          </c:extLst>
        </c:ser>
        <c:ser>
          <c:idx val="3"/>
          <c:order val="3"/>
          <c:tx>
            <c:strRef>
              <c:f>'WM+M01 HiS-Lz Nom'!$N$3</c:f>
              <c:strCache>
                <c:ptCount val="1"/>
                <c:pt idx="0">
                  <c:v>+HiSLz(N):300Ω</c:v>
                </c:pt>
              </c:strCache>
            </c:strRef>
          </c:tx>
          <c:spPr>
            <a:ln w="31750" cap="rnd">
              <a:solidFill>
                <a:srgbClr val="00FF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FFFF"/>
              </a:solidFill>
              <a:ln w="9525">
                <a:noFill/>
              </a:ln>
              <a:effectLst/>
            </c:spPr>
          </c:marker>
          <c:xVal>
            <c:numRef>
              <c:f>'WM+M01 HiS-Lz Nom'!$B$4:$B$28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'WM+M01 HiS-Lz Nom'!$N$4:$N$28</c:f>
              <c:numCache>
                <c:formatCode>General</c:formatCode>
                <c:ptCount val="25"/>
                <c:pt idx="0">
                  <c:v>7.1629507528163343E-7</c:v>
                </c:pt>
                <c:pt idx="1">
                  <c:v>5.2277472241874994E-6</c:v>
                </c:pt>
                <c:pt idx="2">
                  <c:v>1.4190421405600834E-5</c:v>
                </c:pt>
                <c:pt idx="3">
                  <c:v>3.9666110997940835E-5</c:v>
                </c:pt>
                <c:pt idx="4">
                  <c:v>1.1117529509633331E-4</c:v>
                </c:pt>
                <c:pt idx="5">
                  <c:v>2.6768989254546748E-4</c:v>
                </c:pt>
                <c:pt idx="6">
                  <c:v>4.5190907448299991E-4</c:v>
                </c:pt>
                <c:pt idx="7">
                  <c:v>7.8092946689633342E-4</c:v>
                </c:pt>
                <c:pt idx="8">
                  <c:v>1.3667346036053338E-3</c:v>
                </c:pt>
                <c:pt idx="9">
                  <c:v>2.4100852701607503E-3</c:v>
                </c:pt>
                <c:pt idx="10">
                  <c:v>4.2716094760600846E-3</c:v>
                </c:pt>
                <c:pt idx="11">
                  <c:v>7.5875741632900826E-3</c:v>
                </c:pt>
                <c:pt idx="12">
                  <c:v>1.3497613489934085E-2</c:v>
                </c:pt>
                <c:pt idx="13">
                  <c:v>2.4028760284165337E-2</c:v>
                </c:pt>
                <c:pt idx="14">
                  <c:v>4.2689232963333337E-2</c:v>
                </c:pt>
                <c:pt idx="15">
                  <c:v>7.4635444083333349E-2</c:v>
                </c:pt>
                <c:pt idx="16">
                  <c:v>0.13352827119940833</c:v>
                </c:pt>
                <c:pt idx="17">
                  <c:v>0.23595708474083329</c:v>
                </c:pt>
                <c:pt idx="18">
                  <c:v>0.41892742125520838</c:v>
                </c:pt>
                <c:pt idx="19">
                  <c:v>0.74760207032520831</c:v>
                </c:pt>
                <c:pt idx="20">
                  <c:v>1.311759786186008</c:v>
                </c:pt>
                <c:pt idx="21">
                  <c:v>2.3363572960133334</c:v>
                </c:pt>
                <c:pt idx="22">
                  <c:v>4.1631680388674983</c:v>
                </c:pt>
                <c:pt idx="23">
                  <c:v>7.4117163405674988</c:v>
                </c:pt>
                <c:pt idx="24">
                  <c:v>12.538149895267502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512-4FA8-A59C-0859C2945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642591"/>
        <c:axId val="439649247"/>
      </c:scatterChart>
      <c:valAx>
        <c:axId val="439642591"/>
        <c:scaling>
          <c:orientation val="minMax"/>
          <c:max val="12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Vol.</a:t>
                </a:r>
                <a:r>
                  <a:rPr lang="ja-JP" altLang="en-US"/>
                  <a:t>位置</a:t>
                </a:r>
              </a:p>
            </c:rich>
          </c:tx>
          <c:layout>
            <c:manualLayout>
              <c:xMode val="edge"/>
              <c:yMode val="edge"/>
              <c:x val="0.48757453301647447"/>
              <c:y val="0.936914468425259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649247"/>
        <c:crossesAt val="1.0000000000000003E-4"/>
        <c:crossBetween val="midCat"/>
        <c:majorUnit val="10"/>
        <c:minorUnit val="5"/>
      </c:valAx>
      <c:valAx>
        <c:axId val="439649247"/>
        <c:scaling>
          <c:logBase val="10"/>
          <c:orientation val="minMax"/>
          <c:min val="1.0000000000000003E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出力（</a:t>
                </a:r>
                <a:r>
                  <a:rPr lang="en-US" altLang="ja-JP"/>
                  <a:t>mW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3.7088548910523874E-3"/>
              <c:y val="0.375398578774775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64259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8956314723607763"/>
          <c:y val="1.3749575420719468E-3"/>
          <c:w val="0.51040659758167672"/>
          <c:h val="9.37258607379959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Walkman</a:t>
            </a:r>
            <a:r>
              <a:rPr lang="en-US" altLang="ja-JP" baseline="0"/>
              <a:t> + M-01 HiS-Lz Low</a:t>
            </a:r>
            <a:endParaRPr lang="ja-JP" altLang="en-US"/>
          </a:p>
        </c:rich>
      </c:tx>
      <c:layout>
        <c:manualLayout>
          <c:xMode val="edge"/>
          <c:yMode val="edge"/>
          <c:x val="5.4250190837699095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691486060765348E-2"/>
          <c:y val="9.5283124903504712E-2"/>
          <c:w val="0.88122552831104739"/>
          <c:h val="0.796233070866141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'WM+M01 HiS-Lz Low'!$E$3</c:f>
              <c:strCache>
                <c:ptCount val="1"/>
                <c:pt idx="0">
                  <c:v>+HiSLz(L):10.3Ω</c:v>
                </c:pt>
              </c:strCache>
            </c:strRef>
          </c:tx>
          <c:spPr>
            <a:ln w="317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'WM+M01 HiS-Lz Low'!$B$4:$B$28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'WM+M01 HiS-Lz Low'!$E$4:$E$28</c:f>
              <c:numCache>
                <c:formatCode>General</c:formatCode>
                <c:ptCount val="25"/>
                <c:pt idx="0">
                  <c:v>1.9701457357342238E-6</c:v>
                </c:pt>
                <c:pt idx="1">
                  <c:v>8.2735484590487885E-6</c:v>
                </c:pt>
                <c:pt idx="2">
                  <c:v>2.0417553241351692E-5</c:v>
                </c:pt>
                <c:pt idx="3">
                  <c:v>5.7275777801283724E-5</c:v>
                </c:pt>
                <c:pt idx="4">
                  <c:v>1.6302447223699027E-4</c:v>
                </c:pt>
                <c:pt idx="5">
                  <c:v>3.9169104071805816E-4</c:v>
                </c:pt>
                <c:pt idx="6">
                  <c:v>6.66129950243325E-4</c:v>
                </c:pt>
                <c:pt idx="7">
                  <c:v>1.1468321329678639E-3</c:v>
                </c:pt>
                <c:pt idx="8">
                  <c:v>2.0006819353413593E-3</c:v>
                </c:pt>
                <c:pt idx="9">
                  <c:v>3.5195866570256308E-3</c:v>
                </c:pt>
                <c:pt idx="10">
                  <c:v>6.2208976800099255E-3</c:v>
                </c:pt>
                <c:pt idx="11">
                  <c:v>1.1043876733691749E-2</c:v>
                </c:pt>
                <c:pt idx="12">
                  <c:v>1.9634824246041266E-2</c:v>
                </c:pt>
                <c:pt idx="13">
                  <c:v>3.4940898314563103E-2</c:v>
                </c:pt>
                <c:pt idx="14">
                  <c:v>6.2026665965135924E-2</c:v>
                </c:pt>
                <c:pt idx="15">
                  <c:v>0.10840624068047573</c:v>
                </c:pt>
                <c:pt idx="16">
                  <c:v>0.19359594302611891</c:v>
                </c:pt>
                <c:pt idx="17">
                  <c:v>0.34071569669927182</c:v>
                </c:pt>
                <c:pt idx="18">
                  <c:v>0.59984223446306795</c:v>
                </c:pt>
                <c:pt idx="19">
                  <c:v>1.0497396809019417</c:v>
                </c:pt>
                <c:pt idx="20">
                  <c:v>1.752510967208738</c:v>
                </c:pt>
                <c:pt idx="21">
                  <c:v>2.8322951456310683</c:v>
                </c:pt>
                <c:pt idx="22">
                  <c:v>4.5362477174002418</c:v>
                </c:pt>
                <c:pt idx="23">
                  <c:v>7.3824566388410195</c:v>
                </c:pt>
                <c:pt idx="24">
                  <c:v>11.719923663776941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89-4746-B1AD-304C77AABCD2}"/>
            </c:ext>
          </c:extLst>
        </c:ser>
        <c:ser>
          <c:idx val="1"/>
          <c:order val="1"/>
          <c:tx>
            <c:strRef>
              <c:f>'WM+M01 HiS-Lz Low'!$H$3</c:f>
              <c:strCache>
                <c:ptCount val="1"/>
                <c:pt idx="0">
                  <c:v>+HiSLz(L):16Ω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'WM+M01 HiS-Lz Low'!$B$4:$B$28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'WM+M01 HiS-Lz Low'!$H$4:$H$28</c:f>
              <c:numCache>
                <c:formatCode>General</c:formatCode>
                <c:ptCount val="25"/>
                <c:pt idx="0">
                  <c:v>1.5147167774064063E-6</c:v>
                </c:pt>
                <c:pt idx="1">
                  <c:v>7.6981781840439067E-6</c:v>
                </c:pt>
                <c:pt idx="2">
                  <c:v>2.0063667221375627E-5</c:v>
                </c:pt>
                <c:pt idx="3">
                  <c:v>5.653365748920562E-5</c:v>
                </c:pt>
                <c:pt idx="4">
                  <c:v>1.6200162128306248E-4</c:v>
                </c:pt>
                <c:pt idx="5">
                  <c:v>3.9276887101256252E-4</c:v>
                </c:pt>
                <c:pt idx="6">
                  <c:v>6.6645120095139081E-4</c:v>
                </c:pt>
                <c:pt idx="7">
                  <c:v>1.146630575970141E-3</c:v>
                </c:pt>
                <c:pt idx="8">
                  <c:v>2.0042928486302498E-3</c:v>
                </c:pt>
                <c:pt idx="9">
                  <c:v>3.5276371182002496E-3</c:v>
                </c:pt>
                <c:pt idx="10">
                  <c:v>6.2435347978188919E-3</c:v>
                </c:pt>
                <c:pt idx="11">
                  <c:v>1.1086177892076563E-2</c:v>
                </c:pt>
                <c:pt idx="12">
                  <c:v>1.9721104314025004E-2</c:v>
                </c:pt>
                <c:pt idx="13">
                  <c:v>3.5096471471756249E-2</c:v>
                </c:pt>
                <c:pt idx="14">
                  <c:v>6.2353231665039061E-2</c:v>
                </c:pt>
                <c:pt idx="15">
                  <c:v>0.10904611952522499</c:v>
                </c:pt>
                <c:pt idx="16">
                  <c:v>0.19494735714602496</c:v>
                </c:pt>
                <c:pt idx="17">
                  <c:v>0.34389940747562497</c:v>
                </c:pt>
                <c:pt idx="18">
                  <c:v>0.60831462248122503</c:v>
                </c:pt>
                <c:pt idx="19">
                  <c:v>1.0761491622076562</c:v>
                </c:pt>
                <c:pt idx="20">
                  <c:v>1.8509516397226566</c:v>
                </c:pt>
                <c:pt idx="21">
                  <c:v>3.125053169730625</c:v>
                </c:pt>
                <c:pt idx="22">
                  <c:v>5.0967141461256258</c:v>
                </c:pt>
                <c:pt idx="23">
                  <c:v>8.3392031375814071</c:v>
                </c:pt>
                <c:pt idx="24">
                  <c:v>13.257303076631409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89-4746-B1AD-304C77AABCD2}"/>
            </c:ext>
          </c:extLst>
        </c:ser>
        <c:ser>
          <c:idx val="2"/>
          <c:order val="2"/>
          <c:tx>
            <c:strRef>
              <c:f>'WM+M01 HiS-Lz Low'!$K$3</c:f>
              <c:strCache>
                <c:ptCount val="1"/>
                <c:pt idx="0">
                  <c:v>+HiSLz(L):32Ω</c:v>
                </c:pt>
              </c:strCache>
            </c:strRef>
          </c:tx>
          <c:spPr>
            <a:ln w="31750" cap="rnd">
              <a:solidFill>
                <a:srgbClr val="0000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00CC"/>
              </a:solidFill>
              <a:ln w="9525">
                <a:noFill/>
              </a:ln>
              <a:effectLst/>
            </c:spPr>
          </c:marker>
          <c:xVal>
            <c:numRef>
              <c:f>'WM+M01 HiS-Lz Low'!$B$4:$B$28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'WM+M01 HiS-Lz Low'!$K$4:$K$28</c:f>
              <c:numCache>
                <c:formatCode>General</c:formatCode>
                <c:ptCount val="25"/>
                <c:pt idx="0">
                  <c:v>9.6913388185320331E-7</c:v>
                </c:pt>
                <c:pt idx="1">
                  <c:v>6.1862608368132035E-6</c:v>
                </c:pt>
                <c:pt idx="2">
                  <c:v>1.6580853737595701E-5</c:v>
                </c:pt>
                <c:pt idx="3">
                  <c:v>4.7485106356570317E-5</c:v>
                </c:pt>
                <c:pt idx="4">
                  <c:v>1.3534245250375779E-4</c:v>
                </c:pt>
                <c:pt idx="5">
                  <c:v>3.2742366299782024E-4</c:v>
                </c:pt>
                <c:pt idx="6">
                  <c:v>5.5410917284012492E-4</c:v>
                </c:pt>
                <c:pt idx="7">
                  <c:v>9.5516741079469528E-4</c:v>
                </c:pt>
                <c:pt idx="8">
                  <c:v>1.6713315320493831E-3</c:v>
                </c:pt>
                <c:pt idx="9">
                  <c:v>2.9429633190628827E-3</c:v>
                </c:pt>
                <c:pt idx="10">
                  <c:v>5.2110290466007812E-3</c:v>
                </c:pt>
                <c:pt idx="11">
                  <c:v>9.251590924278125E-3</c:v>
                </c:pt>
                <c:pt idx="12">
                  <c:v>1.645732314703828E-2</c:v>
                </c:pt>
                <c:pt idx="13">
                  <c:v>2.9311417234012496E-2</c:v>
                </c:pt>
                <c:pt idx="14">
                  <c:v>5.2069583809799994E-2</c:v>
                </c:pt>
                <c:pt idx="15">
                  <c:v>9.1107957046953125E-2</c:v>
                </c:pt>
                <c:pt idx="16">
                  <c:v>0.16299954707401249</c:v>
                </c:pt>
                <c:pt idx="17">
                  <c:v>0.28803330096257806</c:v>
                </c:pt>
                <c:pt idx="18">
                  <c:v>0.51077433440281239</c:v>
                </c:pt>
                <c:pt idx="19">
                  <c:v>0.91011858072820317</c:v>
                </c:pt>
                <c:pt idx="20">
                  <c:v>1.591645578469453</c:v>
                </c:pt>
                <c:pt idx="21">
                  <c:v>2.8131253472569528</c:v>
                </c:pt>
                <c:pt idx="22">
                  <c:v>4.9041240697800008</c:v>
                </c:pt>
                <c:pt idx="23">
                  <c:v>8.2997326870913302</c:v>
                </c:pt>
                <c:pt idx="24">
                  <c:v>13.31753208318781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89-4746-B1AD-304C77AABCD2}"/>
            </c:ext>
          </c:extLst>
        </c:ser>
        <c:ser>
          <c:idx val="3"/>
          <c:order val="3"/>
          <c:tx>
            <c:strRef>
              <c:f>'WM+M01 HiS-Lz Low'!$N$3</c:f>
              <c:strCache>
                <c:ptCount val="1"/>
                <c:pt idx="0">
                  <c:v>+HiSLz(L):300Ω</c:v>
                </c:pt>
              </c:strCache>
            </c:strRef>
          </c:tx>
          <c:spPr>
            <a:ln w="31750" cap="rnd">
              <a:solidFill>
                <a:srgbClr val="00FF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FFFF"/>
              </a:solidFill>
              <a:ln w="9525">
                <a:noFill/>
              </a:ln>
              <a:effectLst/>
            </c:spPr>
          </c:marker>
          <c:xVal>
            <c:numRef>
              <c:f>'WM+M01 HiS-Lz Low'!$B$4:$B$28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'WM+M01 HiS-Lz Low'!$N$4:$N$28</c:f>
              <c:numCache>
                <c:formatCode>General</c:formatCode>
                <c:ptCount val="25"/>
                <c:pt idx="0">
                  <c:v>1.5164570628500832E-7</c:v>
                </c:pt>
                <c:pt idx="1">
                  <c:v>1.1853547587450082E-6</c:v>
                </c:pt>
                <c:pt idx="2">
                  <c:v>3.2456713850720333E-6</c:v>
                </c:pt>
                <c:pt idx="3">
                  <c:v>9.2365935175008335E-6</c:v>
                </c:pt>
                <c:pt idx="4">
                  <c:v>2.6380398529400844E-5</c:v>
                </c:pt>
                <c:pt idx="5">
                  <c:v>6.3725762421020852E-5</c:v>
                </c:pt>
                <c:pt idx="6">
                  <c:v>1.0769622586640333E-4</c:v>
                </c:pt>
                <c:pt idx="7">
                  <c:v>1.8592626611560332E-4</c:v>
                </c:pt>
                <c:pt idx="8">
                  <c:v>3.2492240460300014E-4</c:v>
                </c:pt>
                <c:pt idx="9">
                  <c:v>5.7287204053333329E-4</c:v>
                </c:pt>
                <c:pt idx="10">
                  <c:v>1.0146238880767496E-3</c:v>
                </c:pt>
                <c:pt idx="11">
                  <c:v>1.8017750263867498E-3</c:v>
                </c:pt>
                <c:pt idx="12">
                  <c:v>3.2051191821653329E-3</c:v>
                </c:pt>
                <c:pt idx="13">
                  <c:v>5.7077834044563331E-3</c:v>
                </c:pt>
                <c:pt idx="14">
                  <c:v>1.0138568268964082E-2</c:v>
                </c:pt>
                <c:pt idx="15">
                  <c:v>1.7746797816600747E-2</c:v>
                </c:pt>
                <c:pt idx="16">
                  <c:v>3.1763683485360746E-2</c:v>
                </c:pt>
                <c:pt idx="17">
                  <c:v>5.6108355073408334E-2</c:v>
                </c:pt>
                <c:pt idx="18">
                  <c:v>9.9613398710008322E-2</c:v>
                </c:pt>
                <c:pt idx="19">
                  <c:v>0.17787616005333332</c:v>
                </c:pt>
                <c:pt idx="20">
                  <c:v>0.31226893776333331</c:v>
                </c:pt>
                <c:pt idx="21">
                  <c:v>0.55673141378669999</c:v>
                </c:pt>
                <c:pt idx="22">
                  <c:v>0.99376277046020844</c:v>
                </c:pt>
                <c:pt idx="23">
                  <c:v>1.7787984246344084</c:v>
                </c:pt>
                <c:pt idx="24">
                  <c:v>3.0344743428865328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889-4746-B1AD-304C77AAB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642591"/>
        <c:axId val="439649247"/>
      </c:scatterChart>
      <c:valAx>
        <c:axId val="439642591"/>
        <c:scaling>
          <c:orientation val="minMax"/>
          <c:max val="12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Vol.</a:t>
                </a:r>
                <a:r>
                  <a:rPr lang="ja-JP" altLang="en-US"/>
                  <a:t>位置</a:t>
                </a:r>
              </a:p>
            </c:rich>
          </c:tx>
          <c:layout>
            <c:manualLayout>
              <c:xMode val="edge"/>
              <c:yMode val="edge"/>
              <c:x val="0.48757453301647447"/>
              <c:y val="0.936914468425259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649247"/>
        <c:crossesAt val="1.0000000000000003E-4"/>
        <c:crossBetween val="midCat"/>
        <c:majorUnit val="10"/>
        <c:minorUnit val="5"/>
      </c:valAx>
      <c:valAx>
        <c:axId val="439649247"/>
        <c:scaling>
          <c:logBase val="10"/>
          <c:orientation val="minMax"/>
          <c:min val="1.0000000000000003E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出力（</a:t>
                </a:r>
                <a:r>
                  <a:rPr lang="en-US" altLang="ja-JP"/>
                  <a:t>mW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3.7088548910523874E-3"/>
              <c:y val="0.375398578774775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64259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8956314723607763"/>
          <c:y val="1.3749575420719468E-3"/>
          <c:w val="0.51040659758167672"/>
          <c:h val="9.37258607379959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83C96D7-1DA0-4B5A-A185-7580ECEEA1EA}">
  <sheetPr codeName="グラフ21"/>
  <sheetViews>
    <sheetView tabSelected="1" zoomScale="7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0</xdr:rowOff>
        </xdr:from>
        <xdr:to>
          <xdr:col>7</xdr:col>
          <xdr:colOff>0</xdr:colOff>
          <xdr:row>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1148" rIns="27432" bIns="4114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R16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19050</xdr:rowOff>
        </xdr:from>
        <xdr:to>
          <xdr:col>9</xdr:col>
          <xdr:colOff>0</xdr:colOff>
          <xdr:row>1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1148" rIns="27432" bIns="4114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L16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19050</xdr:rowOff>
        </xdr:from>
        <xdr:to>
          <xdr:col>11</xdr:col>
          <xdr:colOff>0</xdr:colOff>
          <xdr:row>1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1148" rIns="27432" bIns="4114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R32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0</xdr:row>
          <xdr:rowOff>0</xdr:rowOff>
        </xdr:from>
        <xdr:to>
          <xdr:col>13</xdr:col>
          <xdr:colOff>0</xdr:colOff>
          <xdr:row>1</xdr:row>
          <xdr:rowOff>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1148" rIns="27432" bIns="4114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L32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0</xdr:rowOff>
        </xdr:from>
        <xdr:to>
          <xdr:col>15</xdr:col>
          <xdr:colOff>0</xdr:colOff>
          <xdr:row>1</xdr:row>
          <xdr:rowOff>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1148" rIns="27432" bIns="4114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R300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0</xdr:rowOff>
        </xdr:from>
        <xdr:to>
          <xdr:col>17</xdr:col>
          <xdr:colOff>0</xdr:colOff>
          <xdr:row>0</xdr:row>
          <xdr:rowOff>323850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1148" rIns="27432" bIns="4114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L300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0</xdr:colOff>
          <xdr:row>1</xdr:row>
          <xdr:rowOff>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1148" rIns="27432" bIns="4114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RALL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0</xdr:row>
          <xdr:rowOff>0</xdr:rowOff>
        </xdr:from>
        <xdr:to>
          <xdr:col>5</xdr:col>
          <xdr:colOff>0</xdr:colOff>
          <xdr:row>0</xdr:row>
          <xdr:rowOff>323850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1148" rIns="27432" bIns="4114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LALL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0</xdr:row>
          <xdr:rowOff>0</xdr:rowOff>
        </xdr:from>
        <xdr:to>
          <xdr:col>20</xdr:col>
          <xdr:colOff>0</xdr:colOff>
          <xdr:row>0</xdr:row>
          <xdr:rowOff>323850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1148" rIns="27432" bIns="4114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設定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0</xdr:rowOff>
        </xdr:from>
        <xdr:to>
          <xdr:col>4</xdr:col>
          <xdr:colOff>0</xdr:colOff>
          <xdr:row>1</xdr:row>
          <xdr:rowOff>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1148" rIns="27432" bIns="4114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測定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0</xdr:row>
          <xdr:rowOff>0</xdr:rowOff>
        </xdr:from>
        <xdr:to>
          <xdr:col>10</xdr:col>
          <xdr:colOff>0</xdr:colOff>
          <xdr:row>1</xdr:row>
          <xdr:rowOff>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1148" rIns="27432" bIns="4114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測定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0</xdr:row>
          <xdr:rowOff>0</xdr:rowOff>
        </xdr:from>
        <xdr:to>
          <xdr:col>12</xdr:col>
          <xdr:colOff>0</xdr:colOff>
          <xdr:row>1</xdr:row>
          <xdr:rowOff>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1148" rIns="27432" bIns="4114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測定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0</xdr:row>
          <xdr:rowOff>0</xdr:rowOff>
        </xdr:from>
        <xdr:to>
          <xdr:col>14</xdr:col>
          <xdr:colOff>0</xdr:colOff>
          <xdr:row>1</xdr:row>
          <xdr:rowOff>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1148" rIns="27432" bIns="4114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測定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0</xdr:row>
          <xdr:rowOff>0</xdr:rowOff>
        </xdr:from>
        <xdr:to>
          <xdr:col>16</xdr:col>
          <xdr:colOff>0</xdr:colOff>
          <xdr:row>1</xdr:row>
          <xdr:rowOff>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1148" rIns="27432" bIns="4114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測定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0</xdr:rowOff>
        </xdr:from>
        <xdr:to>
          <xdr:col>18</xdr:col>
          <xdr:colOff>0</xdr:colOff>
          <xdr:row>1</xdr:row>
          <xdr:rowOff>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1148" rIns="27432" bIns="4114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測定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0</xdr:rowOff>
        </xdr:from>
        <xdr:to>
          <xdr:col>8</xdr:col>
          <xdr:colOff>0</xdr:colOff>
          <xdr:row>1</xdr:row>
          <xdr:rowOff>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1148" rIns="27432" bIns="4114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測定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0</xdr:rowOff>
        </xdr:from>
        <xdr:to>
          <xdr:col>6</xdr:col>
          <xdr:colOff>0</xdr:colOff>
          <xdr:row>1</xdr:row>
          <xdr:rowOff>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1148" rIns="27432" bIns="4114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測定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0</xdr:row>
          <xdr:rowOff>0</xdr:rowOff>
        </xdr:from>
        <xdr:to>
          <xdr:col>22</xdr:col>
          <xdr:colOff>0</xdr:colOff>
          <xdr:row>1</xdr:row>
          <xdr:rowOff>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1148" rIns="27432" bIns="4114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消去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0</xdr:rowOff>
    </xdr:from>
    <xdr:to>
      <xdr:col>11</xdr:col>
      <xdr:colOff>0</xdr:colOff>
      <xdr:row>46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0</xdr:rowOff>
    </xdr:from>
    <xdr:to>
      <xdr:col>11</xdr:col>
      <xdr:colOff>0</xdr:colOff>
      <xdr:row>46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0</xdr:rowOff>
    </xdr:from>
    <xdr:to>
      <xdr:col>11</xdr:col>
      <xdr:colOff>0</xdr:colOff>
      <xdr:row>46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0</xdr:rowOff>
    </xdr:from>
    <xdr:to>
      <xdr:col>11</xdr:col>
      <xdr:colOff>0</xdr:colOff>
      <xdr:row>46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0</xdr:rowOff>
    </xdr:from>
    <xdr:to>
      <xdr:col>11</xdr:col>
      <xdr:colOff>0</xdr:colOff>
      <xdr:row>46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DA3E7-7B9F-4174-B996-46F7363D76D5}">
  <sheetPr codeName="Sheet1"/>
  <dimension ref="A1:R28"/>
  <sheetViews>
    <sheetView zoomScale="80" zoomScaleNormal="80" workbookViewId="0">
      <pane ySplit="3" topLeftCell="A4" activePane="bottomLeft" state="frozen"/>
      <selection pane="bottomLeft" activeCell="M18" sqref="M18"/>
    </sheetView>
  </sheetViews>
  <sheetFormatPr defaultRowHeight="18.75" x14ac:dyDescent="0.4"/>
  <cols>
    <col min="1" max="1" width="9" customWidth="1"/>
    <col min="4" max="4" width="9" customWidth="1"/>
    <col min="8" max="8" width="9" customWidth="1"/>
  </cols>
  <sheetData>
    <row r="1" spans="1:18" ht="25.5" customHeight="1" x14ac:dyDescent="0.4">
      <c r="A1" s="2" t="s">
        <v>11</v>
      </c>
    </row>
    <row r="2" spans="1:18" x14ac:dyDescent="0.4">
      <c r="A2">
        <v>0.95359229999999995</v>
      </c>
      <c r="B2" s="1"/>
      <c r="C2" s="7" t="s">
        <v>3</v>
      </c>
      <c r="D2" s="7"/>
      <c r="E2" s="7" t="s">
        <v>4</v>
      </c>
      <c r="F2" s="7"/>
      <c r="G2" s="7" t="s">
        <v>5</v>
      </c>
      <c r="H2" s="7"/>
      <c r="I2" s="7" t="s">
        <v>6</v>
      </c>
      <c r="J2" s="7"/>
      <c r="K2" s="7" t="s">
        <v>7</v>
      </c>
      <c r="L2" s="7"/>
      <c r="M2" s="7" t="s">
        <v>8</v>
      </c>
      <c r="N2" s="7"/>
      <c r="O2" s="7" t="s">
        <v>9</v>
      </c>
      <c r="P2" s="7"/>
      <c r="Q2" s="7" t="s">
        <v>10</v>
      </c>
      <c r="R2" s="7"/>
    </row>
    <row r="3" spans="1:18" x14ac:dyDescent="0.4">
      <c r="B3" s="1" t="s">
        <v>0</v>
      </c>
      <c r="C3" t="s">
        <v>2</v>
      </c>
      <c r="D3" t="s">
        <v>1</v>
      </c>
      <c r="E3" t="s">
        <v>2</v>
      </c>
      <c r="F3" t="s">
        <v>1</v>
      </c>
      <c r="G3" t="s">
        <v>2</v>
      </c>
      <c r="H3" t="s">
        <v>1</v>
      </c>
      <c r="I3" t="s">
        <v>2</v>
      </c>
      <c r="J3" t="s">
        <v>1</v>
      </c>
      <c r="K3" t="s">
        <v>2</v>
      </c>
      <c r="L3" t="s">
        <v>1</v>
      </c>
      <c r="M3" t="s">
        <v>2</v>
      </c>
      <c r="N3" t="s">
        <v>1</v>
      </c>
      <c r="O3" t="s">
        <v>2</v>
      </c>
      <c r="P3" t="s">
        <v>1</v>
      </c>
      <c r="Q3" t="s">
        <v>2</v>
      </c>
      <c r="R3" t="s">
        <v>1</v>
      </c>
    </row>
    <row r="4" spans="1:18" x14ac:dyDescent="0.4">
      <c r="B4">
        <v>0</v>
      </c>
      <c r="C4">
        <v>1.4469210000000001E-4</v>
      </c>
      <c r="D4">
        <f>C4^2/10.3*1000</f>
        <v>2.0326023109135923E-6</v>
      </c>
      <c r="E4">
        <v>1.402114E-4</v>
      </c>
      <c r="F4">
        <f>E4^2/10.3*1000</f>
        <v>1.9086637563067965E-6</v>
      </c>
      <c r="G4">
        <v>1.5856670000000001E-4</v>
      </c>
      <c r="H4">
        <f t="shared" ref="H4:H25" si="0">G4^2/16*1000</f>
        <v>1.5714623968056252E-6</v>
      </c>
      <c r="I4">
        <v>1.5278819999999999E-4</v>
      </c>
      <c r="J4">
        <f t="shared" ref="J4:J25" si="1">I4^2/16*1000</f>
        <v>1.4590146287024999E-6</v>
      </c>
      <c r="K4">
        <v>1.786833E-4</v>
      </c>
      <c r="L4">
        <f t="shared" ref="L4:L25" si="2">K4^2/32*1000</f>
        <v>9.9774130309031256E-7</v>
      </c>
      <c r="M4">
        <v>1.7352280000000001E-4</v>
      </c>
      <c r="N4">
        <f t="shared" ref="N4:N25" si="3">M4^2/32*1000</f>
        <v>9.4094256624500015E-7</v>
      </c>
      <c r="O4">
        <v>2.155483E-4</v>
      </c>
      <c r="P4">
        <f>O4^2/300*1000</f>
        <v>1.5487023210963333E-7</v>
      </c>
      <c r="Q4">
        <v>2.1103680000000001E-4</v>
      </c>
      <c r="R4">
        <f>Q4^2/300*1000</f>
        <v>1.4845510318080002E-7</v>
      </c>
    </row>
    <row r="5" spans="1:18" x14ac:dyDescent="0.4">
      <c r="B5">
        <v>5</v>
      </c>
      <c r="C5">
        <v>2.9484059999999998E-4</v>
      </c>
      <c r="D5">
        <f t="shared" ref="D5:D28" si="4">C5^2/10.3*1000</f>
        <v>8.4399009134330072E-6</v>
      </c>
      <c r="E5">
        <v>2.8900030000000003E-4</v>
      </c>
      <c r="F5">
        <f t="shared" ref="F5:F28" si="5">E5^2/10.3*1000</f>
        <v>8.1088517864165054E-6</v>
      </c>
      <c r="G5">
        <v>3.5265660000000001E-4</v>
      </c>
      <c r="H5">
        <f t="shared" si="0"/>
        <v>7.7729173452224989E-6</v>
      </c>
      <c r="I5">
        <v>3.4925750000000001E-4</v>
      </c>
      <c r="J5">
        <f t="shared" si="1"/>
        <v>7.6238000816406258E-6</v>
      </c>
      <c r="K5">
        <v>4.4943890000000001E-4</v>
      </c>
      <c r="L5">
        <f t="shared" si="2"/>
        <v>6.3123539010378127E-6</v>
      </c>
      <c r="M5">
        <v>4.4041579999999999E-4</v>
      </c>
      <c r="N5">
        <f t="shared" si="3"/>
        <v>6.0614399028012493E-6</v>
      </c>
      <c r="O5">
        <v>6.0468619999999996E-4</v>
      </c>
      <c r="P5">
        <f t="shared" ref="P5:R28" si="6">O5^2/300*1000</f>
        <v>1.2188180015681332E-6</v>
      </c>
      <c r="Q5">
        <v>5.8796870000000004E-4</v>
      </c>
      <c r="R5">
        <f t="shared" si="6"/>
        <v>1.1523573072656336E-6</v>
      </c>
    </row>
    <row r="6" spans="1:18" x14ac:dyDescent="0.4">
      <c r="B6">
        <v>10</v>
      </c>
      <c r="C6">
        <v>4.6346799999999997E-4</v>
      </c>
      <c r="D6">
        <f t="shared" si="4"/>
        <v>2.085462009941747E-5</v>
      </c>
      <c r="E6">
        <v>4.5370330000000001E-4</v>
      </c>
      <c r="F6">
        <f t="shared" si="5"/>
        <v>1.9985114993290287E-5</v>
      </c>
      <c r="G6">
        <v>5.715602E-4</v>
      </c>
      <c r="H6">
        <f t="shared" si="0"/>
        <v>2.04175663890025E-5</v>
      </c>
      <c r="I6">
        <v>5.6161000000000004E-4</v>
      </c>
      <c r="J6">
        <f t="shared" si="1"/>
        <v>1.9712862006250004E-5</v>
      </c>
      <c r="K6">
        <v>7.3712840000000001E-4</v>
      </c>
      <c r="L6">
        <f t="shared" si="2"/>
        <v>1.6979946190205001E-5</v>
      </c>
      <c r="M6">
        <v>7.1970010000000002E-4</v>
      </c>
      <c r="N6">
        <f t="shared" si="3"/>
        <v>1.6186507310625312E-5</v>
      </c>
      <c r="O6">
        <v>9.9867550000000004E-4</v>
      </c>
      <c r="P6">
        <f t="shared" si="6"/>
        <v>3.3245091810008333E-6</v>
      </c>
      <c r="Q6">
        <v>9.748507E-4</v>
      </c>
      <c r="R6">
        <f t="shared" si="6"/>
        <v>3.1677796243016333E-6</v>
      </c>
    </row>
    <row r="7" spans="1:18" x14ac:dyDescent="0.4">
      <c r="B7">
        <v>15</v>
      </c>
      <c r="C7">
        <v>7.7318999999999999E-4</v>
      </c>
      <c r="D7">
        <f t="shared" si="4"/>
        <v>5.8041046223300973E-5</v>
      </c>
      <c r="E7">
        <v>7.6296169999999996E-4</v>
      </c>
      <c r="F7">
        <f t="shared" si="5"/>
        <v>5.6515587928824267E-5</v>
      </c>
      <c r="G7">
        <v>9.5986369999999995E-4</v>
      </c>
      <c r="H7">
        <f t="shared" si="0"/>
        <v>5.7583645161105618E-5</v>
      </c>
      <c r="I7">
        <v>9.4228089999999997E-4</v>
      </c>
      <c r="J7">
        <f t="shared" si="1"/>
        <v>5.549333090655062E-5</v>
      </c>
      <c r="K7">
        <v>1.2399819999999999E-3</v>
      </c>
      <c r="L7">
        <f t="shared" si="2"/>
        <v>4.8048605010124991E-5</v>
      </c>
      <c r="M7">
        <v>1.225397E-3</v>
      </c>
      <c r="N7">
        <f t="shared" si="3"/>
        <v>4.6924931487781256E-5</v>
      </c>
      <c r="O7">
        <v>1.6779130000000001E-3</v>
      </c>
      <c r="P7">
        <f t="shared" si="6"/>
        <v>9.3846401185633328E-6</v>
      </c>
      <c r="Q7">
        <v>1.651338E-3</v>
      </c>
      <c r="R7">
        <f t="shared" si="6"/>
        <v>9.0897239674800006E-6</v>
      </c>
    </row>
    <row r="8" spans="1:18" x14ac:dyDescent="0.4">
      <c r="B8">
        <v>20</v>
      </c>
      <c r="C8">
        <v>1.3021249999999999E-3</v>
      </c>
      <c r="D8">
        <f t="shared" si="4"/>
        <v>1.6461451608009703E-4</v>
      </c>
      <c r="E8">
        <v>1.289517E-3</v>
      </c>
      <c r="F8">
        <f t="shared" si="5"/>
        <v>1.6144214497951456E-4</v>
      </c>
      <c r="G8">
        <v>1.6179339999999999E-3</v>
      </c>
      <c r="H8">
        <f t="shared" si="0"/>
        <v>1.6360690177224998E-4</v>
      </c>
      <c r="I8">
        <v>1.60202E-3</v>
      </c>
      <c r="J8">
        <f t="shared" si="1"/>
        <v>1.6040425502500001E-4</v>
      </c>
      <c r="K8">
        <v>2.091154E-3</v>
      </c>
      <c r="L8">
        <f t="shared" si="2"/>
        <v>1.36653907866125E-4</v>
      </c>
      <c r="M8">
        <v>2.071037E-3</v>
      </c>
      <c r="N8">
        <f t="shared" si="3"/>
        <v>1.3403732048028125E-4</v>
      </c>
      <c r="O8">
        <v>2.8278980000000001E-3</v>
      </c>
      <c r="P8">
        <f t="shared" si="6"/>
        <v>2.6656690328013337E-5</v>
      </c>
      <c r="Q8">
        <v>2.7985110000000001E-3</v>
      </c>
      <c r="R8">
        <f t="shared" si="6"/>
        <v>2.6105546057070002E-5</v>
      </c>
    </row>
    <row r="9" spans="1:18" x14ac:dyDescent="0.4">
      <c r="B9">
        <v>25</v>
      </c>
      <c r="C9">
        <v>2.0160019999999998E-3</v>
      </c>
      <c r="D9">
        <f t="shared" si="4"/>
        <v>3.9458874407805814E-4</v>
      </c>
      <c r="E9">
        <v>2.00117E-3</v>
      </c>
      <c r="F9">
        <f t="shared" si="5"/>
        <v>3.8880401639805823E-4</v>
      </c>
      <c r="G9">
        <v>2.5160130000000001E-3</v>
      </c>
      <c r="H9">
        <f t="shared" si="0"/>
        <v>3.9564508851056256E-4</v>
      </c>
      <c r="I9">
        <v>2.497689E-3</v>
      </c>
      <c r="J9">
        <f t="shared" si="1"/>
        <v>3.8990314629506247E-4</v>
      </c>
      <c r="K9">
        <v>3.2488949999999999E-3</v>
      </c>
      <c r="L9">
        <f t="shared" si="2"/>
        <v>3.2985371003203123E-4</v>
      </c>
      <c r="M9">
        <v>3.224916E-3</v>
      </c>
      <c r="N9">
        <f t="shared" si="3"/>
        <v>3.250026002205E-4</v>
      </c>
      <c r="O9">
        <v>4.3904440000000003E-3</v>
      </c>
      <c r="P9">
        <f t="shared" si="6"/>
        <v>6.4253328390453349E-5</v>
      </c>
      <c r="Q9">
        <v>4.3543210000000004E-3</v>
      </c>
      <c r="R9">
        <f t="shared" si="6"/>
        <v>6.3200371236803334E-5</v>
      </c>
    </row>
    <row r="10" spans="1:18" x14ac:dyDescent="0.4">
      <c r="B10">
        <v>30</v>
      </c>
      <c r="C10">
        <v>2.6274739999999999E-3</v>
      </c>
      <c r="D10">
        <f t="shared" si="4"/>
        <v>6.7025433210446579E-4</v>
      </c>
      <c r="E10">
        <v>2.611281E-3</v>
      </c>
      <c r="F10">
        <f t="shared" si="5"/>
        <v>6.6201829718067959E-4</v>
      </c>
      <c r="G10">
        <v>3.2762120000000001E-3</v>
      </c>
      <c r="H10">
        <f t="shared" si="0"/>
        <v>6.7084781680900002E-4</v>
      </c>
      <c r="I10">
        <v>3.2547050000000001E-3</v>
      </c>
      <c r="J10">
        <f t="shared" si="1"/>
        <v>6.6206903981406247E-4</v>
      </c>
      <c r="K10">
        <v>4.2256799999999999E-3</v>
      </c>
      <c r="L10">
        <f t="shared" si="2"/>
        <v>5.5801160819999999E-4</v>
      </c>
      <c r="M10">
        <v>4.196076E-3</v>
      </c>
      <c r="N10">
        <f t="shared" si="3"/>
        <v>5.5022043118049997E-4</v>
      </c>
      <c r="O10">
        <v>5.705936E-3</v>
      </c>
      <c r="P10">
        <f t="shared" si="6"/>
        <v>1.0852568545365335E-4</v>
      </c>
      <c r="Q10">
        <v>5.6622419999999996E-3</v>
      </c>
      <c r="R10">
        <f>Q10^2/300*1000</f>
        <v>1.0686994822187999E-4</v>
      </c>
    </row>
    <row r="11" spans="1:18" x14ac:dyDescent="0.4">
      <c r="B11">
        <v>35</v>
      </c>
      <c r="C11">
        <v>3.446415E-3</v>
      </c>
      <c r="D11">
        <f t="shared" si="4"/>
        <v>1.1531821701189317E-3</v>
      </c>
      <c r="E11">
        <v>3.427411E-3</v>
      </c>
      <c r="F11">
        <f t="shared" si="5"/>
        <v>1.1404996274680581E-3</v>
      </c>
      <c r="G11">
        <v>4.297927E-3</v>
      </c>
      <c r="H11">
        <f t="shared" si="0"/>
        <v>1.1545110310830623E-3</v>
      </c>
      <c r="I11">
        <v>4.2685400000000004E-3</v>
      </c>
      <c r="J11">
        <f t="shared" si="1"/>
        <v>1.138777108225E-3</v>
      </c>
      <c r="K11">
        <v>5.5469810000000003E-3</v>
      </c>
      <c r="L11">
        <f t="shared" si="2"/>
        <v>9.6153119419878136E-4</v>
      </c>
      <c r="M11">
        <v>5.5102079999999999E-3</v>
      </c>
      <c r="N11">
        <f t="shared" si="3"/>
        <v>9.4882475635199993E-4</v>
      </c>
      <c r="O11">
        <v>7.4968109999999999E-3</v>
      </c>
      <c r="P11">
        <f t="shared" si="6"/>
        <v>1.8734058389907E-4</v>
      </c>
      <c r="Q11">
        <v>7.4401069999999996E-3</v>
      </c>
      <c r="R11">
        <f t="shared" si="6"/>
        <v>1.8451730723816331E-4</v>
      </c>
    </row>
    <row r="12" spans="1:18" x14ac:dyDescent="0.4">
      <c r="B12">
        <v>40</v>
      </c>
      <c r="C12">
        <v>4.551439E-3</v>
      </c>
      <c r="D12">
        <f>C12^2/10.3*1000</f>
        <v>2.0112230068661161E-3</v>
      </c>
      <c r="E12">
        <v>4.5275530000000001E-3</v>
      </c>
      <c r="F12">
        <f t="shared" si="5"/>
        <v>1.9901685599814562E-3</v>
      </c>
      <c r="G12">
        <v>5.679145E-3</v>
      </c>
      <c r="H12">
        <f t="shared" si="0"/>
        <v>2.0157929956890626E-3</v>
      </c>
      <c r="I12">
        <v>5.6466989999999998E-3</v>
      </c>
      <c r="J12">
        <f t="shared" si="1"/>
        <v>1.9928255997875622E-3</v>
      </c>
      <c r="K12">
        <v>7.3394619999999997E-3</v>
      </c>
      <c r="L12">
        <f t="shared" si="2"/>
        <v>1.6833657015451248E-3</v>
      </c>
      <c r="M12">
        <v>7.2868990000000003E-3</v>
      </c>
      <c r="N12">
        <f t="shared" si="3"/>
        <v>1.6593405323812812E-3</v>
      </c>
      <c r="O12">
        <v>9.9119810000000003E-3</v>
      </c>
      <c r="P12">
        <f t="shared" si="6"/>
        <v>3.2749122448120333E-4</v>
      </c>
      <c r="Q12">
        <v>9.8340790000000008E-3</v>
      </c>
      <c r="R12">
        <f t="shared" si="6"/>
        <v>3.2236369926080338E-4</v>
      </c>
    </row>
    <row r="13" spans="1:18" x14ac:dyDescent="0.4">
      <c r="B13">
        <v>45</v>
      </c>
      <c r="C13">
        <v>6.0362999999999997E-3</v>
      </c>
      <c r="D13">
        <f t="shared" si="4"/>
        <v>3.5375648242718439E-3</v>
      </c>
      <c r="E13">
        <v>6.0055839999999996E-3</v>
      </c>
      <c r="F13">
        <f t="shared" si="5"/>
        <v>3.5016542894229122E-3</v>
      </c>
      <c r="G13">
        <v>7.5352209999999999E-3</v>
      </c>
      <c r="H13">
        <f t="shared" si="0"/>
        <v>3.5487222199275625E-3</v>
      </c>
      <c r="I13">
        <v>7.4903829999999998E-3</v>
      </c>
      <c r="J13">
        <f t="shared" si="1"/>
        <v>3.5066148429180625E-3</v>
      </c>
      <c r="K13">
        <v>9.7374509999999994E-3</v>
      </c>
      <c r="L13">
        <f t="shared" si="2"/>
        <v>2.963060999293781E-3</v>
      </c>
      <c r="M13">
        <v>9.6712919999999997E-3</v>
      </c>
      <c r="N13">
        <f t="shared" si="3"/>
        <v>2.9229340296644999E-3</v>
      </c>
      <c r="O13">
        <v>1.3160399999999999E-2</v>
      </c>
      <c r="P13">
        <f t="shared" si="6"/>
        <v>5.7732042719999986E-4</v>
      </c>
      <c r="Q13">
        <v>1.3058800000000001E-2</v>
      </c>
      <c r="R13">
        <f t="shared" si="6"/>
        <v>5.6844085813333341E-4</v>
      </c>
    </row>
    <row r="14" spans="1:18" x14ac:dyDescent="0.4">
      <c r="B14">
        <v>50</v>
      </c>
      <c r="C14">
        <v>8.0249109999999992E-3</v>
      </c>
      <c r="D14">
        <f t="shared" si="4"/>
        <v>6.2523491803806782E-3</v>
      </c>
      <c r="E14">
        <v>7.9844919999999993E-3</v>
      </c>
      <c r="F14">
        <f t="shared" si="5"/>
        <v>6.18952548524893E-3</v>
      </c>
      <c r="G14">
        <v>1.0022390000000001E-2</v>
      </c>
      <c r="H14">
        <f t="shared" si="0"/>
        <v>6.278018832006251E-3</v>
      </c>
      <c r="I14">
        <v>9.9672630000000005E-3</v>
      </c>
      <c r="J14">
        <f t="shared" si="1"/>
        <v>6.209145731948063E-3</v>
      </c>
      <c r="K14">
        <v>1.2953610000000001E-2</v>
      </c>
      <c r="L14">
        <f t="shared" si="2"/>
        <v>5.2436253760031254E-3</v>
      </c>
      <c r="M14">
        <v>1.2872959999999999E-2</v>
      </c>
      <c r="N14">
        <f t="shared" si="3"/>
        <v>5.1785343487999987E-3</v>
      </c>
      <c r="O14">
        <v>1.7514740000000001E-2</v>
      </c>
      <c r="P14">
        <f t="shared" si="6"/>
        <v>1.0225537242253334E-3</v>
      </c>
      <c r="Q14">
        <v>1.7378649999999999E-2</v>
      </c>
      <c r="R14">
        <f t="shared" si="6"/>
        <v>1.0067249194083334E-3</v>
      </c>
    </row>
    <row r="15" spans="1:18" x14ac:dyDescent="0.4">
      <c r="B15">
        <v>55</v>
      </c>
      <c r="C15">
        <v>1.069557E-2</v>
      </c>
      <c r="D15">
        <f t="shared" si="4"/>
        <v>1.1106331808242718E-2</v>
      </c>
      <c r="E15">
        <v>1.063534E-2</v>
      </c>
      <c r="F15">
        <f t="shared" si="5"/>
        <v>1.0981597758796115E-2</v>
      </c>
      <c r="G15">
        <v>1.3356710000000001E-2</v>
      </c>
      <c r="H15">
        <f t="shared" si="0"/>
        <v>1.1150106376506251E-2</v>
      </c>
      <c r="I15">
        <v>1.328002E-2</v>
      </c>
      <c r="J15">
        <f t="shared" si="1"/>
        <v>1.1022433200025E-2</v>
      </c>
      <c r="K15">
        <v>1.7262679999999999E-2</v>
      </c>
      <c r="L15">
        <f t="shared" si="2"/>
        <v>9.3125037744499987E-3</v>
      </c>
      <c r="M15">
        <v>1.7149580000000001E-2</v>
      </c>
      <c r="N15">
        <f t="shared" si="3"/>
        <v>9.1908779430125015E-3</v>
      </c>
      <c r="O15">
        <v>2.3339169999999999E-2</v>
      </c>
      <c r="P15">
        <f t="shared" si="6"/>
        <v>1.8157228542963334E-3</v>
      </c>
      <c r="Q15">
        <v>2.3159539999999999E-2</v>
      </c>
      <c r="R15">
        <f t="shared" si="6"/>
        <v>1.7878809767053333E-3</v>
      </c>
    </row>
    <row r="16" spans="1:18" x14ac:dyDescent="0.4">
      <c r="B16">
        <v>60</v>
      </c>
      <c r="C16">
        <v>1.425702E-2</v>
      </c>
      <c r="D16">
        <f t="shared" si="4"/>
        <v>1.9734234881592237E-2</v>
      </c>
      <c r="E16">
        <v>1.4185110000000001E-2</v>
      </c>
      <c r="F16">
        <f t="shared" si="5"/>
        <v>1.9535664632242718E-2</v>
      </c>
      <c r="G16">
        <v>1.781429E-2</v>
      </c>
      <c r="H16">
        <f t="shared" si="0"/>
        <v>1.9834308012756253E-2</v>
      </c>
      <c r="I16">
        <v>1.7712470000000001E-2</v>
      </c>
      <c r="J16">
        <f t="shared" si="1"/>
        <v>1.9608224593806251E-2</v>
      </c>
      <c r="K16">
        <v>2.3025179999999999E-2</v>
      </c>
      <c r="L16">
        <f t="shared" si="2"/>
        <v>1.65674660635125E-2</v>
      </c>
      <c r="M16">
        <v>2.2871849999999999E-2</v>
      </c>
      <c r="N16">
        <f t="shared" si="3"/>
        <v>1.6347547575703125E-2</v>
      </c>
      <c r="O16">
        <v>3.1129489999999999E-2</v>
      </c>
      <c r="P16">
        <f t="shared" si="6"/>
        <v>3.2301504922003332E-3</v>
      </c>
      <c r="Q16">
        <v>3.0887789999999998E-2</v>
      </c>
      <c r="R16">
        <f t="shared" si="6"/>
        <v>3.1801852369469997E-3</v>
      </c>
    </row>
    <row r="17" spans="2:18" x14ac:dyDescent="0.4">
      <c r="B17">
        <v>65</v>
      </c>
      <c r="C17">
        <v>1.901978E-2</v>
      </c>
      <c r="D17">
        <f t="shared" si="4"/>
        <v>3.5121556431883492E-2</v>
      </c>
      <c r="E17">
        <v>1.8921819999999999E-2</v>
      </c>
      <c r="F17">
        <f t="shared" si="5"/>
        <v>3.4760706030330095E-2</v>
      </c>
      <c r="G17">
        <v>2.3763840000000001E-2</v>
      </c>
      <c r="H17">
        <f t="shared" si="0"/>
        <v>3.5295005721600006E-2</v>
      </c>
      <c r="I17">
        <v>2.3629979999999998E-2</v>
      </c>
      <c r="J17">
        <f t="shared" si="1"/>
        <v>3.4898497175024995E-2</v>
      </c>
      <c r="K17">
        <v>3.072685E-2</v>
      </c>
      <c r="L17">
        <f t="shared" si="2"/>
        <v>2.9504353466328122E-2</v>
      </c>
      <c r="M17">
        <v>3.0525589999999998E-2</v>
      </c>
      <c r="N17">
        <f t="shared" si="3"/>
        <v>2.9119113901503121E-2</v>
      </c>
      <c r="O17">
        <v>4.1543820000000002E-2</v>
      </c>
      <c r="P17">
        <f t="shared" si="6"/>
        <v>5.7529632673080002E-3</v>
      </c>
      <c r="Q17">
        <v>4.1216919999999997E-2</v>
      </c>
      <c r="R17">
        <f t="shared" si="6"/>
        <v>5.6627816476213328E-3</v>
      </c>
    </row>
    <row r="18" spans="2:18" x14ac:dyDescent="0.4">
      <c r="B18">
        <v>70</v>
      </c>
      <c r="C18">
        <v>2.5332440000000001E-2</v>
      </c>
      <c r="D18">
        <f t="shared" si="4"/>
        <v>6.2304127801320393E-2</v>
      </c>
      <c r="E18">
        <v>2.5219499999999999E-2</v>
      </c>
      <c r="F18">
        <f t="shared" si="5"/>
        <v>6.174982332524271E-2</v>
      </c>
      <c r="G18">
        <v>3.1661269999999998E-2</v>
      </c>
      <c r="H18">
        <f t="shared" si="0"/>
        <v>6.2652251125806246E-2</v>
      </c>
      <c r="I18">
        <v>3.150998E-2</v>
      </c>
      <c r="J18">
        <f t="shared" si="1"/>
        <v>6.2054927475025001E-2</v>
      </c>
      <c r="K18">
        <v>4.0934390000000001E-2</v>
      </c>
      <c r="L18">
        <f t="shared" si="2"/>
        <v>5.2363258896003129E-2</v>
      </c>
      <c r="M18">
        <v>4.0704490000000003E-2</v>
      </c>
      <c r="N18">
        <f t="shared" si="3"/>
        <v>5.1776734567503133E-2</v>
      </c>
      <c r="O18">
        <v>5.5345159999999997E-2</v>
      </c>
      <c r="P18">
        <f t="shared" si="6"/>
        <v>1.0210289118085332E-2</v>
      </c>
      <c r="Q18">
        <v>5.4955709999999998E-2</v>
      </c>
      <c r="R18">
        <f t="shared" si="6"/>
        <v>1.0067100205346999E-2</v>
      </c>
    </row>
    <row r="19" spans="2:18" x14ac:dyDescent="0.4">
      <c r="B19">
        <v>75</v>
      </c>
      <c r="C19">
        <v>3.3459379999999997E-2</v>
      </c>
      <c r="D19">
        <f t="shared" si="4"/>
        <v>0.10869224368780579</v>
      </c>
      <c r="E19">
        <v>3.3371280000000003E-2</v>
      </c>
      <c r="F19">
        <f t="shared" si="5"/>
        <v>0.10812061445033012</v>
      </c>
      <c r="G19">
        <v>4.1834349999999999E-2</v>
      </c>
      <c r="H19">
        <f t="shared" si="0"/>
        <v>0.10938205249515624</v>
      </c>
      <c r="I19">
        <v>4.1705770000000003E-2</v>
      </c>
      <c r="J19">
        <f t="shared" si="1"/>
        <v>0.10871070320580627</v>
      </c>
      <c r="K19">
        <v>5.4103369999999998E-2</v>
      </c>
      <c r="L19">
        <f t="shared" si="2"/>
        <v>9.1474207667403121E-2</v>
      </c>
      <c r="M19">
        <v>5.3886530000000002E-2</v>
      </c>
      <c r="N19">
        <f t="shared" si="3"/>
        <v>9.0742441107528132E-2</v>
      </c>
      <c r="O19">
        <v>7.3161450000000003E-2</v>
      </c>
      <c r="P19">
        <f t="shared" si="6"/>
        <v>1.7841992553675003E-2</v>
      </c>
      <c r="Q19">
        <v>7.2770580000000001E-2</v>
      </c>
      <c r="R19">
        <f t="shared" si="6"/>
        <v>1.7651857711788E-2</v>
      </c>
    </row>
    <row r="20" spans="2:18" x14ac:dyDescent="0.4">
      <c r="B20">
        <v>80</v>
      </c>
      <c r="C20">
        <v>4.468341E-2</v>
      </c>
      <c r="D20">
        <f t="shared" si="4"/>
        <v>0.19384535235224271</v>
      </c>
      <c r="E20">
        <v>4.4625900000000003E-2</v>
      </c>
      <c r="F20">
        <f t="shared" si="5"/>
        <v>0.19334669425339804</v>
      </c>
      <c r="G20">
        <v>5.590175E-2</v>
      </c>
      <c r="H20">
        <f t="shared" si="0"/>
        <v>0.19531285331640624</v>
      </c>
      <c r="I20">
        <v>5.5797090000000001E-2</v>
      </c>
      <c r="J20">
        <f t="shared" si="1"/>
        <v>0.19458220327925624</v>
      </c>
      <c r="K20">
        <v>7.2321559999999993E-2</v>
      </c>
      <c r="L20">
        <f t="shared" si="2"/>
        <v>0.16345025127604998</v>
      </c>
      <c r="M20">
        <v>7.2122000000000006E-2</v>
      </c>
      <c r="N20">
        <f t="shared" si="3"/>
        <v>0.16254946512500001</v>
      </c>
      <c r="O20">
        <v>9.7811300000000004E-2</v>
      </c>
      <c r="P20">
        <f t="shared" si="6"/>
        <v>3.1890168025633332E-2</v>
      </c>
      <c r="Q20">
        <v>9.7422969999999998E-2</v>
      </c>
      <c r="R20">
        <f t="shared" si="6"/>
        <v>3.163745027873633E-2</v>
      </c>
    </row>
    <row r="21" spans="2:18" x14ac:dyDescent="0.4">
      <c r="B21">
        <v>85</v>
      </c>
      <c r="C21">
        <v>5.9252880000000001E-2</v>
      </c>
      <c r="D21">
        <f t="shared" si="4"/>
        <v>0.34086444546547567</v>
      </c>
      <c r="E21">
        <v>5.9227019999999998E-2</v>
      </c>
      <c r="F21">
        <f t="shared" si="5"/>
        <v>0.34056698039615529</v>
      </c>
      <c r="G21">
        <v>7.4213760000000004E-2</v>
      </c>
      <c r="H21">
        <f t="shared" si="0"/>
        <v>0.34423013583360001</v>
      </c>
      <c r="I21">
        <v>7.4142440000000004E-2</v>
      </c>
      <c r="J21">
        <f t="shared" si="1"/>
        <v>0.34356883807210004</v>
      </c>
      <c r="K21">
        <v>9.6095180000000002E-2</v>
      </c>
      <c r="L21">
        <f t="shared" si="2"/>
        <v>0.2885713631010125</v>
      </c>
      <c r="M21">
        <v>9.5915920000000002E-2</v>
      </c>
      <c r="N21">
        <f t="shared" si="3"/>
        <v>0.28749574092020003</v>
      </c>
      <c r="O21">
        <v>0.1299332</v>
      </c>
      <c r="P21">
        <f t="shared" si="6"/>
        <v>5.6275454874133331E-2</v>
      </c>
      <c r="Q21">
        <v>0.1295471</v>
      </c>
      <c r="R21">
        <f t="shared" si="6"/>
        <v>5.5941503728033339E-2</v>
      </c>
    </row>
    <row r="22" spans="2:18" x14ac:dyDescent="0.4">
      <c r="B22">
        <v>90</v>
      </c>
      <c r="C22">
        <v>7.8591240000000007E-2</v>
      </c>
      <c r="D22">
        <f t="shared" si="4"/>
        <v>0.59966825288714576</v>
      </c>
      <c r="E22">
        <v>7.8614039999999996E-2</v>
      </c>
      <c r="F22">
        <f t="shared" si="5"/>
        <v>0.60001624127394171</v>
      </c>
      <c r="G22">
        <v>9.867273E-2</v>
      </c>
      <c r="H22">
        <f t="shared" si="0"/>
        <v>0.60851922785330625</v>
      </c>
      <c r="I22">
        <v>9.8639550000000006E-2</v>
      </c>
      <c r="J22">
        <f t="shared" si="1"/>
        <v>0.6081100515126564</v>
      </c>
      <c r="K22">
        <v>0.12792239999999999</v>
      </c>
      <c r="L22">
        <f t="shared" si="2"/>
        <v>0.51137938817999995</v>
      </c>
      <c r="M22">
        <v>0.127771</v>
      </c>
      <c r="N22">
        <f t="shared" si="3"/>
        <v>0.51016963878124999</v>
      </c>
      <c r="O22">
        <v>0.17306840000000001</v>
      </c>
      <c r="P22">
        <f t="shared" si="6"/>
        <v>9.9842236928533334E-2</v>
      </c>
      <c r="Q22">
        <v>0.17267150000000001</v>
      </c>
      <c r="R22">
        <f t="shared" si="6"/>
        <v>9.9384823040833348E-2</v>
      </c>
    </row>
    <row r="23" spans="2:18" x14ac:dyDescent="0.4">
      <c r="B23">
        <v>95</v>
      </c>
      <c r="C23">
        <v>0.1039375</v>
      </c>
      <c r="D23">
        <f t="shared" si="4"/>
        <v>1.0488353307038836</v>
      </c>
      <c r="E23">
        <v>0.1040271</v>
      </c>
      <c r="F23">
        <f t="shared" si="5"/>
        <v>1.0506444208165049</v>
      </c>
      <c r="G23">
        <v>0.1312014</v>
      </c>
      <c r="H23">
        <f t="shared" si="0"/>
        <v>1.0758629601224998</v>
      </c>
      <c r="I23">
        <v>0.1312363</v>
      </c>
      <c r="J23">
        <f t="shared" si="1"/>
        <v>1.0764354023556251</v>
      </c>
      <c r="K23">
        <v>0.17070730000000001</v>
      </c>
      <c r="L23">
        <f t="shared" si="2"/>
        <v>0.91065569604031249</v>
      </c>
      <c r="M23">
        <v>0.1706066</v>
      </c>
      <c r="N23">
        <f t="shared" si="3"/>
        <v>0.90958162386124997</v>
      </c>
      <c r="O23">
        <v>0.2312159</v>
      </c>
      <c r="P23">
        <f t="shared" si="6"/>
        <v>0.17820264137603334</v>
      </c>
      <c r="Q23">
        <v>0.2307921</v>
      </c>
      <c r="R23">
        <f t="shared" si="6"/>
        <v>0.17754997807469999</v>
      </c>
    </row>
    <row r="24" spans="2:18" x14ac:dyDescent="0.4">
      <c r="B24">
        <v>100</v>
      </c>
      <c r="C24">
        <v>0.13428090000000001</v>
      </c>
      <c r="D24">
        <f t="shared" si="4"/>
        <v>1.7506174859038834</v>
      </c>
      <c r="E24">
        <v>0.13442609999999999</v>
      </c>
      <c r="F24">
        <f t="shared" si="5"/>
        <v>1.7544054719621358</v>
      </c>
      <c r="G24">
        <v>0.17203950000000001</v>
      </c>
      <c r="H24">
        <f t="shared" si="0"/>
        <v>1.8498493475156252</v>
      </c>
      <c r="I24">
        <v>0.17214199999999999</v>
      </c>
      <c r="J24">
        <f t="shared" si="1"/>
        <v>1.8520542602499999</v>
      </c>
      <c r="K24">
        <v>0.22571540000000001</v>
      </c>
      <c r="L24">
        <f t="shared" si="2"/>
        <v>1.5921075561612503</v>
      </c>
      <c r="M24">
        <v>0.22564989999999999</v>
      </c>
      <c r="N24">
        <f t="shared" si="3"/>
        <v>1.5911836678128124</v>
      </c>
      <c r="O24">
        <v>0.30629909999999999</v>
      </c>
      <c r="P24">
        <f t="shared" si="6"/>
        <v>0.31273046220270001</v>
      </c>
      <c r="Q24">
        <v>0.30584689999999998</v>
      </c>
      <c r="R24">
        <f t="shared" si="6"/>
        <v>0.31180775413203327</v>
      </c>
    </row>
    <row r="25" spans="2:18" x14ac:dyDescent="0.4">
      <c r="B25">
        <v>105</v>
      </c>
      <c r="C25">
        <v>0.17071349999999999</v>
      </c>
      <c r="D25">
        <f t="shared" si="4"/>
        <v>2.829427095364077</v>
      </c>
      <c r="E25">
        <v>0.1708865</v>
      </c>
      <c r="F25">
        <f t="shared" si="5"/>
        <v>2.8351646487621354</v>
      </c>
      <c r="G25">
        <v>0.22353780000000001</v>
      </c>
      <c r="H25">
        <f t="shared" si="0"/>
        <v>3.1230717518025002</v>
      </c>
      <c r="I25">
        <v>0.22367960000000001</v>
      </c>
      <c r="J25">
        <f t="shared" si="1"/>
        <v>3.1270352160099999</v>
      </c>
      <c r="K25">
        <v>0.30008449999999998</v>
      </c>
      <c r="L25">
        <f t="shared" si="2"/>
        <v>2.814084598132812</v>
      </c>
      <c r="M25">
        <v>0.29998219999999998</v>
      </c>
      <c r="N25">
        <f t="shared" si="3"/>
        <v>2.8121662599012494</v>
      </c>
      <c r="O25">
        <v>0.40898279999999998</v>
      </c>
      <c r="P25">
        <f t="shared" si="6"/>
        <v>0.55755643565279989</v>
      </c>
      <c r="Q25">
        <v>0.4083774</v>
      </c>
      <c r="R25">
        <f t="shared" si="6"/>
        <v>0.55590700276920002</v>
      </c>
    </row>
    <row r="26" spans="2:18" x14ac:dyDescent="0.4">
      <c r="B26">
        <v>110</v>
      </c>
      <c r="C26">
        <v>0.2160482</v>
      </c>
      <c r="D26">
        <f t="shared" si="4"/>
        <v>4.5317305556543692</v>
      </c>
      <c r="E26">
        <v>0.2162635</v>
      </c>
      <c r="F26">
        <f t="shared" si="5"/>
        <v>4.5407671293446601</v>
      </c>
      <c r="G26">
        <v>0.28548879999999999</v>
      </c>
      <c r="H26">
        <f t="shared" ref="H26:J28" si="7">G26^2/16*1000</f>
        <v>5.0939909328399997</v>
      </c>
      <c r="I26">
        <v>0.28564139999999999</v>
      </c>
      <c r="J26">
        <f t="shared" si="7"/>
        <v>5.0994380871224996</v>
      </c>
      <c r="K26">
        <v>0.39621200000000001</v>
      </c>
      <c r="L26">
        <f>K26^2/32*1000</f>
        <v>4.9057484044999997</v>
      </c>
      <c r="M26">
        <v>0.39608080000000001</v>
      </c>
      <c r="N26">
        <f t="shared" ref="L26:N28" si="8">M26^2/32*1000</f>
        <v>4.9025000040200002</v>
      </c>
      <c r="O26">
        <v>0.54644110000000001</v>
      </c>
      <c r="P26">
        <f t="shared" si="6"/>
        <v>0.9953262525640334</v>
      </c>
      <c r="Q26">
        <v>0.54558240000000002</v>
      </c>
      <c r="R26">
        <f t="shared" si="6"/>
        <v>0.99220051729920011</v>
      </c>
    </row>
    <row r="27" spans="2:18" x14ac:dyDescent="0.4">
      <c r="B27">
        <v>115</v>
      </c>
      <c r="C27">
        <v>0.27563409999999999</v>
      </c>
      <c r="D27">
        <f t="shared" si="4"/>
        <v>7.3761317556126205</v>
      </c>
      <c r="E27">
        <v>0.27587040000000002</v>
      </c>
      <c r="F27">
        <f t="shared" si="5"/>
        <v>7.388784232636894</v>
      </c>
      <c r="G27">
        <v>0.36521130000000002</v>
      </c>
      <c r="H27">
        <f t="shared" si="7"/>
        <v>8.3362058529806262</v>
      </c>
      <c r="I27">
        <v>0.36534260000000002</v>
      </c>
      <c r="J27">
        <f t="shared" si="7"/>
        <v>8.3422009609225007</v>
      </c>
      <c r="K27">
        <v>0.51545030000000003</v>
      </c>
      <c r="L27">
        <f t="shared" si="8"/>
        <v>8.3027816178153131</v>
      </c>
      <c r="M27">
        <v>0.51526099999999997</v>
      </c>
      <c r="N27">
        <f t="shared" si="8"/>
        <v>8.2966843162812491</v>
      </c>
      <c r="O27">
        <v>0.73111079999999995</v>
      </c>
      <c r="P27">
        <f t="shared" si="6"/>
        <v>1.7817433395887996</v>
      </c>
      <c r="Q27">
        <v>0.72990189999999999</v>
      </c>
      <c r="R27">
        <f t="shared" si="6"/>
        <v>1.7758559454120333</v>
      </c>
    </row>
    <row r="28" spans="2:18" x14ac:dyDescent="0.4">
      <c r="B28">
        <v>120</v>
      </c>
      <c r="C28">
        <v>0.34721190000000002</v>
      </c>
      <c r="D28">
        <f t="shared" si="4"/>
        <v>11.704476068117478</v>
      </c>
      <c r="E28">
        <v>0.34766999999999998</v>
      </c>
      <c r="F28">
        <f t="shared" si="5"/>
        <v>11.73538144660194</v>
      </c>
      <c r="G28">
        <v>0.46037400000000001</v>
      </c>
      <c r="H28">
        <f t="shared" si="7"/>
        <v>13.24651374225</v>
      </c>
      <c r="I28">
        <v>0.46074890000000002</v>
      </c>
      <c r="J28">
        <f t="shared" si="7"/>
        <v>13.268096803200626</v>
      </c>
      <c r="K28">
        <v>0.65278230000000004</v>
      </c>
      <c r="L28">
        <f t="shared" si="8"/>
        <v>13.316397849790313</v>
      </c>
      <c r="M28">
        <v>0.65283789999999997</v>
      </c>
      <c r="N28">
        <f t="shared" si="8"/>
        <v>13.318666364887811</v>
      </c>
      <c r="O28">
        <v>0.95464490000000002</v>
      </c>
      <c r="P28">
        <f t="shared" si="6"/>
        <v>3.0378229503200336</v>
      </c>
      <c r="Q28">
        <v>0.95359229999999995</v>
      </c>
      <c r="R28">
        <f t="shared" si="6"/>
        <v>3.0311275820642996</v>
      </c>
    </row>
  </sheetData>
  <mergeCells count="8">
    <mergeCell ref="Q2:R2"/>
    <mergeCell ref="G2:H2"/>
    <mergeCell ref="I2:J2"/>
    <mergeCell ref="C2:D2"/>
    <mergeCell ref="E2:F2"/>
    <mergeCell ref="K2:L2"/>
    <mergeCell ref="M2:N2"/>
    <mergeCell ref="O2:P2"/>
  </mergeCells>
  <phoneticPr fontId="1"/>
  <pageMargins left="0.7" right="0.7" top="0.75" bottom="0.75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Nano_R32_Click">
                <anchor moveWithCells="1">
                  <from>
                    <xdr:col>10</xdr:col>
                    <xdr:colOff>0</xdr:colOff>
                    <xdr:row>0</xdr:row>
                    <xdr:rowOff>19050</xdr:rowOff>
                  </from>
                  <to>
                    <xdr:col>11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Button 7">
              <controlPr defaultSize="0" print="0" autoFill="0" autoPict="0" macro="[0]!Nano_L32_Click">
                <anchor moveWithCells="1">
                  <from>
                    <xdr:col>12</xdr:col>
                    <xdr:colOff>0</xdr:colOff>
                    <xdr:row>0</xdr:row>
                    <xdr:rowOff>0</xdr:rowOff>
                  </from>
                  <to>
                    <xdr:col>13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Button 8">
              <controlPr defaultSize="0" print="0" autoFill="0" autoPict="0" macro="[0]!Nano_R300_Click">
                <anchor moveWithCells="1">
                  <from>
                    <xdr:col>14</xdr:col>
                    <xdr:colOff>0</xdr:colOff>
                    <xdr:row>0</xdr:row>
                    <xdr:rowOff>0</xdr:rowOff>
                  </from>
                  <to>
                    <xdr:col>15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Button 9">
              <controlPr defaultSize="0" print="0" autoFill="0" autoPict="0" macro="[0]!Nano_L300_Click">
                <anchor moveWithCells="1">
                  <from>
                    <xdr:col>16</xdr:col>
                    <xdr:colOff>0</xdr:colOff>
                    <xdr:row>0</xdr:row>
                    <xdr:rowOff>0</xdr:rowOff>
                  </from>
                  <to>
                    <xdr:col>17</xdr:col>
                    <xdr:colOff>0</xdr:colOff>
                    <xdr:row>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8" name="Button 1">
              <controlPr defaultSize="0" print="0" autoFill="0" autoPict="0" macro="[0]!Nano_R16_Click">
                <anchor moveWithCells="1">
                  <from>
                    <xdr:col>6</xdr:col>
                    <xdr:colOff>0</xdr:colOff>
                    <xdr:row>0</xdr:row>
                    <xdr:rowOff>0</xdr:rowOff>
                  </from>
                  <to>
                    <xdr:col>7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Button 5">
              <controlPr defaultSize="0" print="0" autoFill="0" autoPict="0" macro="[0]!Nano_L16_Click">
                <anchor moveWithCells="1">
                  <from>
                    <xdr:col>8</xdr:col>
                    <xdr:colOff>0</xdr:colOff>
                    <xdr:row>0</xdr:row>
                    <xdr:rowOff>19050</xdr:rowOff>
                  </from>
                  <to>
                    <xdr:col>9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Button 11">
              <controlPr defaultSize="0" print="0" autoFill="0" autoPict="0" macro="[0]!Nano_RALL_Click">
                <anchor mov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3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Button 12">
              <controlPr defaultSize="0" print="0" autoFill="0" autoPict="0" macro="[0]!Nano_LALL_Click">
                <anchor moveWithCells="1">
                  <from>
                    <xdr:col>3</xdr:col>
                    <xdr:colOff>685800</xdr:colOff>
                    <xdr:row>0</xdr:row>
                    <xdr:rowOff>0</xdr:rowOff>
                  </from>
                  <to>
                    <xdr:col>5</xdr:col>
                    <xdr:colOff>0</xdr:colOff>
                    <xdr:row>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Button 13">
              <controlPr defaultSize="0" print="0" autoFill="0" autoPict="0" macro="[0]!設定_ACV_Click">
                <anchor moveWithCells="1">
                  <from>
                    <xdr:col>19</xdr:col>
                    <xdr:colOff>0</xdr:colOff>
                    <xdr:row>0</xdr:row>
                    <xdr:rowOff>0</xdr:rowOff>
                  </from>
                  <to>
                    <xdr:col>20</xdr:col>
                    <xdr:colOff>0</xdr:colOff>
                    <xdr:row>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Button 14">
              <controlPr defaultSize="0" print="0" autoFill="0" autoPict="0" macro="[0]!測定値取得_Click">
                <anchor moveWithCells="1">
                  <from>
                    <xdr:col>3</xdr:col>
                    <xdr:colOff>0</xdr:colOff>
                    <xdr:row>0</xdr:row>
                    <xdr:rowOff>0</xdr:rowOff>
                  </from>
                  <to>
                    <xdr:col>4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Button 20">
              <controlPr defaultSize="0" print="0" autoFill="0" autoPict="0" macro="[0]!測定値取得_Click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8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Button 22">
              <controlPr defaultSize="0" print="0" autoFill="0" autoPict="0" macro="[0]!消去">
                <anchor moveWithCells="1">
                  <from>
                    <xdr:col>21</xdr:col>
                    <xdr:colOff>0</xdr:colOff>
                    <xdr:row>0</xdr:row>
                    <xdr:rowOff>0</xdr:rowOff>
                  </from>
                  <to>
                    <xdr:col>22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Button 15">
              <controlPr defaultSize="0" print="0" autoFill="0" autoPict="0" macro="[0]!測定値取得_Click">
                <anchor moveWithCells="1">
                  <from>
                    <xdr:col>9</xdr:col>
                    <xdr:colOff>0</xdr:colOff>
                    <xdr:row>0</xdr:row>
                    <xdr:rowOff>0</xdr:rowOff>
                  </from>
                  <to>
                    <xdr:col>10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Button 16">
              <controlPr defaultSize="0" print="0" autoFill="0" autoPict="0" macro="[0]!測定値取得_Click">
                <anchor moveWithCells="1">
                  <from>
                    <xdr:col>11</xdr:col>
                    <xdr:colOff>0</xdr:colOff>
                    <xdr:row>0</xdr:row>
                    <xdr:rowOff>0</xdr:rowOff>
                  </from>
                  <to>
                    <xdr:col>12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Button 17">
              <controlPr defaultSize="0" print="0" autoFill="0" autoPict="0" macro="[0]!測定値取得_Click">
                <anchor moveWithCells="1">
                  <from>
                    <xdr:col>13</xdr:col>
                    <xdr:colOff>0</xdr:colOff>
                    <xdr:row>0</xdr:row>
                    <xdr:rowOff>0</xdr:rowOff>
                  </from>
                  <to>
                    <xdr:col>14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Button 18">
              <controlPr defaultSize="0" print="0" autoFill="0" autoPict="0" macro="[0]!測定値取得_Click">
                <anchor moveWithCells="1">
                  <from>
                    <xdr:col>15</xdr:col>
                    <xdr:colOff>0</xdr:colOff>
                    <xdr:row>0</xdr:row>
                    <xdr:rowOff>0</xdr:rowOff>
                  </from>
                  <to>
                    <xdr:col>16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Button 19">
              <controlPr defaultSize="0" print="0" autoFill="0" autoPict="0" macro="[0]!測定値取得_Click">
                <anchor moveWithCells="1">
                  <from>
                    <xdr:col>17</xdr:col>
                    <xdr:colOff>0</xdr:colOff>
                    <xdr:row>0</xdr:row>
                    <xdr:rowOff>0</xdr:rowOff>
                  </from>
                  <to>
                    <xdr:col>18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Button 21">
              <controlPr defaultSize="0" print="0" autoFill="0" autoPict="0" macro="[0]!測定値取得_Click">
                <anchor moveWithCells="1">
                  <from>
                    <xdr:col>5</xdr:col>
                    <xdr:colOff>0</xdr:colOff>
                    <xdr:row>0</xdr:row>
                    <xdr:rowOff>0</xdr:rowOff>
                  </from>
                  <to>
                    <xdr:col>6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2C314-EDCD-4CF0-8648-6D80379A9FFD}">
  <sheetPr codeName="Sheet19"/>
  <dimension ref="B2:N28"/>
  <sheetViews>
    <sheetView workbookViewId="0">
      <selection activeCell="C10" sqref="C10"/>
    </sheetView>
  </sheetViews>
  <sheetFormatPr defaultRowHeight="18.75" x14ac:dyDescent="0.4"/>
  <cols>
    <col min="5" max="5" width="13.375" style="3" bestFit="1" customWidth="1"/>
    <col min="8" max="8" width="13.375" bestFit="1" customWidth="1"/>
    <col min="11" max="11" width="13.375" bestFit="1" customWidth="1"/>
    <col min="14" max="14" width="13.375" bestFit="1" customWidth="1"/>
  </cols>
  <sheetData>
    <row r="2" spans="2:14" x14ac:dyDescent="0.4">
      <c r="C2" s="7">
        <v>10.3</v>
      </c>
      <c r="D2" s="7"/>
      <c r="E2" s="7"/>
      <c r="F2" s="7">
        <v>16</v>
      </c>
      <c r="G2" s="7"/>
      <c r="H2" s="7"/>
      <c r="I2" s="7">
        <v>32</v>
      </c>
      <c r="J2" s="7"/>
      <c r="K2" s="7"/>
      <c r="L2" s="7">
        <v>300</v>
      </c>
      <c r="M2" s="7"/>
      <c r="N2" s="7"/>
    </row>
    <row r="3" spans="2:14" x14ac:dyDescent="0.4">
      <c r="B3" t="s">
        <v>0</v>
      </c>
      <c r="C3" s="2" t="s">
        <v>12</v>
      </c>
      <c r="D3" s="2" t="s">
        <v>13</v>
      </c>
      <c r="E3" s="5" t="s">
        <v>14</v>
      </c>
      <c r="F3" s="2" t="s">
        <v>12</v>
      </c>
      <c r="G3" s="2" t="s">
        <v>13</v>
      </c>
      <c r="H3" s="5" t="s">
        <v>15</v>
      </c>
      <c r="I3" s="2" t="s">
        <v>12</v>
      </c>
      <c r="J3" s="2" t="s">
        <v>13</v>
      </c>
      <c r="K3" s="5" t="s">
        <v>16</v>
      </c>
      <c r="L3" s="2" t="s">
        <v>12</v>
      </c>
      <c r="M3" s="2" t="s">
        <v>13</v>
      </c>
      <c r="N3" s="5" t="s">
        <v>17</v>
      </c>
    </row>
    <row r="4" spans="2:14" x14ac:dyDescent="0.4">
      <c r="B4">
        <v>0</v>
      </c>
      <c r="C4">
        <v>1.477204E-4</v>
      </c>
      <c r="D4">
        <v>1.493581E-4</v>
      </c>
      <c r="E4" s="4">
        <f>((C4+D4)/2)^2/10.3*1000</f>
        <v>2.1421270670449032E-6</v>
      </c>
      <c r="F4">
        <v>1.585976E-4</v>
      </c>
      <c r="G4">
        <v>1.5411689999999999E-4</v>
      </c>
      <c r="H4" s="4">
        <f>((F4+G4)/2)^2/16*1000</f>
        <v>1.5279743517226566E-6</v>
      </c>
      <c r="I4">
        <v>1.6888760000000001E-4</v>
      </c>
      <c r="J4">
        <v>1.6669370000000001E-4</v>
      </c>
      <c r="K4" s="4">
        <f>((I4+J4)/2)^2/32*1000</f>
        <v>8.7980319460695339E-7</v>
      </c>
      <c r="L4">
        <v>2.0096299999999999E-4</v>
      </c>
      <c r="M4">
        <v>1.944429E-4</v>
      </c>
      <c r="N4" s="4">
        <f>((L4+M4)/2)^2/300*1000</f>
        <v>1.3028818812900836E-7</v>
      </c>
    </row>
    <row r="5" spans="2:14" x14ac:dyDescent="0.4">
      <c r="B5">
        <v>5</v>
      </c>
      <c r="C5">
        <v>4.3204160000000002E-4</v>
      </c>
      <c r="D5">
        <v>4.2357469999999999E-4</v>
      </c>
      <c r="E5" s="4">
        <f t="shared" ref="E5:E28" si="0">((C5+D5)/2)^2/10.3*1000</f>
        <v>1.7768913903536165E-5</v>
      </c>
      <c r="F5">
        <v>4.7412890000000002E-4</v>
      </c>
      <c r="G5">
        <v>4.6550749999999999E-4</v>
      </c>
      <c r="H5" s="4">
        <f t="shared" ref="H5:H28" si="1">((F5+G5)/2)^2/16*1000</f>
        <v>1.3795571315702501E-5</v>
      </c>
      <c r="I5">
        <v>5.1581450000000003E-4</v>
      </c>
      <c r="J5">
        <v>5.0546269999999995E-4</v>
      </c>
      <c r="K5" s="4">
        <f t="shared" ref="K5:K28" si="2">((I5+J5)/2)^2/32*1000</f>
        <v>8.1484931190612508E-6</v>
      </c>
      <c r="L5">
        <v>5.7047860000000001E-4</v>
      </c>
      <c r="M5">
        <v>5.5691300000000003E-4</v>
      </c>
      <c r="N5" s="4">
        <f t="shared" ref="N5:N27" si="3">((L5+M5)/2)^2/300*1000</f>
        <v>1.0591765164587999E-6</v>
      </c>
    </row>
    <row r="6" spans="2:14" x14ac:dyDescent="0.4">
      <c r="B6">
        <v>10</v>
      </c>
      <c r="C6">
        <v>7.1824780000000004E-4</v>
      </c>
      <c r="D6">
        <v>7.0514570000000003E-4</v>
      </c>
      <c r="E6" s="4">
        <f t="shared" si="0"/>
        <v>4.9175947957336159E-5</v>
      </c>
      <c r="F6">
        <v>7.8570490000000001E-4</v>
      </c>
      <c r="G6">
        <v>7.7383889999999998E-4</v>
      </c>
      <c r="H6" s="4">
        <f t="shared" si="1"/>
        <v>3.8002763501850616E-5</v>
      </c>
      <c r="I6">
        <v>8.5764279999999999E-4</v>
      </c>
      <c r="J6">
        <v>8.419759E-4</v>
      </c>
      <c r="K6" s="4">
        <f t="shared" si="2"/>
        <v>2.2567997854606953E-5</v>
      </c>
      <c r="L6">
        <v>9.4586550000000001E-4</v>
      </c>
      <c r="M6">
        <v>9.2717030000000005E-4</v>
      </c>
      <c r="N6" s="4">
        <f t="shared" si="3"/>
        <v>2.9235525900680341E-6</v>
      </c>
    </row>
    <row r="7" spans="2:14" x14ac:dyDescent="0.4">
      <c r="B7">
        <v>15</v>
      </c>
      <c r="C7">
        <v>1.22583E-3</v>
      </c>
      <c r="D7">
        <v>1.207227E-3</v>
      </c>
      <c r="E7" s="4">
        <f t="shared" si="0"/>
        <v>1.4368364964196598E-4</v>
      </c>
      <c r="F7">
        <v>1.3375990000000001E-3</v>
      </c>
      <c r="G7">
        <v>1.319738E-3</v>
      </c>
      <c r="H7" s="4">
        <f t="shared" si="1"/>
        <v>1.1033499893076562E-4</v>
      </c>
      <c r="I7">
        <v>1.462131E-3</v>
      </c>
      <c r="J7">
        <v>1.436915E-3</v>
      </c>
      <c r="K7" s="4">
        <f t="shared" si="2"/>
        <v>6.5659903985281246E-5</v>
      </c>
      <c r="L7">
        <v>1.5938E-3</v>
      </c>
      <c r="M7">
        <v>1.5698520000000001E-3</v>
      </c>
      <c r="N7" s="4">
        <f t="shared" si="3"/>
        <v>8.3405783142533341E-6</v>
      </c>
    </row>
    <row r="8" spans="2:14" x14ac:dyDescent="0.4">
      <c r="B8">
        <v>20</v>
      </c>
      <c r="C8">
        <v>2.0850349999999998E-3</v>
      </c>
      <c r="D8">
        <v>2.061612E-3</v>
      </c>
      <c r="E8" s="4">
        <f t="shared" si="0"/>
        <v>4.1734663452934457E-4</v>
      </c>
      <c r="F8">
        <v>2.2701639999999999E-3</v>
      </c>
      <c r="G8">
        <v>2.2494910000000002E-3</v>
      </c>
      <c r="H8" s="4">
        <f t="shared" si="1"/>
        <v>3.1917627060976562E-4</v>
      </c>
      <c r="I8">
        <v>2.4727519999999999E-3</v>
      </c>
      <c r="J8">
        <v>2.4474129999999998E-3</v>
      </c>
      <c r="K8" s="4">
        <f t="shared" si="2"/>
        <v>1.8912518458769531E-4</v>
      </c>
      <c r="L8">
        <v>2.6923350000000001E-3</v>
      </c>
      <c r="M8">
        <v>2.6603830000000001E-3</v>
      </c>
      <c r="N8" s="4">
        <f t="shared" si="3"/>
        <v>2.3876324989603333E-5</v>
      </c>
    </row>
    <row r="9" spans="2:14" x14ac:dyDescent="0.4">
      <c r="B9">
        <v>25</v>
      </c>
      <c r="C9">
        <v>3.2481540000000001E-3</v>
      </c>
      <c r="D9">
        <v>3.22711E-3</v>
      </c>
      <c r="E9" s="4">
        <f t="shared" si="0"/>
        <v>1.017695239555728E-3</v>
      </c>
      <c r="F9">
        <v>3.5361210000000001E-3</v>
      </c>
      <c r="G9">
        <v>3.5098550000000001E-3</v>
      </c>
      <c r="H9" s="4">
        <f t="shared" si="1"/>
        <v>7.7571527800900011E-4</v>
      </c>
      <c r="I9">
        <v>3.8490569999999999E-3</v>
      </c>
      <c r="J9">
        <v>3.8184960000000002E-3</v>
      </c>
      <c r="K9" s="4">
        <f t="shared" si="2"/>
        <v>4.5930757037350786E-4</v>
      </c>
      <c r="L9">
        <v>4.179884E-3</v>
      </c>
      <c r="M9">
        <v>4.1451509999999997E-3</v>
      </c>
      <c r="N9" s="4">
        <f t="shared" si="3"/>
        <v>5.7755173126020835E-5</v>
      </c>
    </row>
    <row r="10" spans="2:14" x14ac:dyDescent="0.4">
      <c r="B10">
        <v>30</v>
      </c>
      <c r="C10">
        <v>4.2476190000000002E-3</v>
      </c>
      <c r="D10">
        <v>4.2214150000000001E-3</v>
      </c>
      <c r="E10" s="4">
        <f t="shared" si="0"/>
        <v>1.7408868177950488E-3</v>
      </c>
      <c r="F10">
        <v>4.6152190000000003E-3</v>
      </c>
      <c r="G10">
        <v>4.5845039999999997E-3</v>
      </c>
      <c r="H10" s="4">
        <f t="shared" si="1"/>
        <v>1.3224203636988906E-3</v>
      </c>
      <c r="I10">
        <v>5.0165629999999999E-3</v>
      </c>
      <c r="J10">
        <v>4.9766699999999999E-3</v>
      </c>
      <c r="K10" s="4">
        <f t="shared" si="2"/>
        <v>7.8019301400225789E-4</v>
      </c>
      <c r="L10">
        <v>5.4387029999999996E-3</v>
      </c>
      <c r="M10">
        <v>5.3955649999999997E-3</v>
      </c>
      <c r="N10" s="4">
        <f t="shared" si="3"/>
        <v>9.7817802579853327E-5</v>
      </c>
    </row>
    <row r="11" spans="2:14" x14ac:dyDescent="0.4">
      <c r="B11">
        <v>35</v>
      </c>
      <c r="C11">
        <v>5.5928999999999996E-3</v>
      </c>
      <c r="D11">
        <v>5.5611949999999997E-3</v>
      </c>
      <c r="E11" s="4">
        <f t="shared" si="0"/>
        <v>3.0197532832287616E-3</v>
      </c>
      <c r="F11">
        <v>6.0780779999999998E-3</v>
      </c>
      <c r="G11">
        <v>6.0402549999999996E-3</v>
      </c>
      <c r="H11" s="4">
        <f t="shared" si="1"/>
        <v>2.29459366717014E-3</v>
      </c>
      <c r="I11">
        <v>6.5978349999999998E-3</v>
      </c>
      <c r="J11">
        <v>6.5487640000000003E-3</v>
      </c>
      <c r="K11" s="4">
        <f t="shared" si="2"/>
        <v>1.3502583223968829E-3</v>
      </c>
      <c r="L11">
        <v>7.1409840000000004E-3</v>
      </c>
      <c r="M11">
        <v>7.0863819999999996E-3</v>
      </c>
      <c r="N11" s="4">
        <f t="shared" si="3"/>
        <v>1.6868161941496334E-4</v>
      </c>
    </row>
    <row r="12" spans="2:14" x14ac:dyDescent="0.4">
      <c r="B12">
        <v>40</v>
      </c>
      <c r="C12">
        <v>7.4083719999999999E-3</v>
      </c>
      <c r="D12">
        <v>7.3678290000000002E-3</v>
      </c>
      <c r="E12" s="4">
        <f t="shared" si="0"/>
        <v>5.2994202910776932E-3</v>
      </c>
      <c r="F12">
        <v>8.0457069999999992E-3</v>
      </c>
      <c r="G12">
        <v>7.9955860000000007E-3</v>
      </c>
      <c r="H12" s="4">
        <f t="shared" si="1"/>
        <v>4.0206731423726404E-3</v>
      </c>
      <c r="I12">
        <v>8.7328860000000005E-3</v>
      </c>
      <c r="J12">
        <v>8.6684580000000004E-3</v>
      </c>
      <c r="K12" s="4">
        <f t="shared" si="2"/>
        <v>2.3656779141119997E-3</v>
      </c>
      <c r="L12">
        <v>9.446332E-3</v>
      </c>
      <c r="M12">
        <v>9.3739300000000008E-3</v>
      </c>
      <c r="N12" s="4">
        <f t="shared" si="3"/>
        <v>2.9516855145720342E-4</v>
      </c>
    </row>
    <row r="13" spans="2:14" x14ac:dyDescent="0.4">
      <c r="B13">
        <v>45</v>
      </c>
      <c r="C13">
        <v>9.8470569999999993E-3</v>
      </c>
      <c r="D13">
        <v>9.7923009999999998E-3</v>
      </c>
      <c r="E13" s="4">
        <f t="shared" si="0"/>
        <v>9.3617568604894164E-3</v>
      </c>
      <c r="F13">
        <v>1.0690099999999999E-2</v>
      </c>
      <c r="G13">
        <v>1.062564E-2</v>
      </c>
      <c r="H13" s="4">
        <f t="shared" si="1"/>
        <v>7.0993870585562497E-3</v>
      </c>
      <c r="I13">
        <v>1.159544E-2</v>
      </c>
      <c r="J13">
        <v>1.151362E-2</v>
      </c>
      <c r="K13" s="4">
        <f t="shared" si="2"/>
        <v>4.1720988600281259E-3</v>
      </c>
      <c r="L13">
        <v>1.25399E-2</v>
      </c>
      <c r="M13">
        <v>1.2442129999999999E-2</v>
      </c>
      <c r="N13" s="4">
        <f t="shared" si="3"/>
        <v>5.2008485243408326E-4</v>
      </c>
    </row>
    <row r="14" spans="2:14" x14ac:dyDescent="0.4">
      <c r="B14">
        <v>50</v>
      </c>
      <c r="C14">
        <v>1.311912E-2</v>
      </c>
      <c r="D14">
        <v>1.304776E-2</v>
      </c>
      <c r="E14" s="4">
        <f t="shared" si="0"/>
        <v>1.6619068178019416E-2</v>
      </c>
      <c r="F14">
        <v>1.423582E-2</v>
      </c>
      <c r="G14">
        <v>1.41514E-2</v>
      </c>
      <c r="H14" s="4">
        <f t="shared" si="1"/>
        <v>1.2591160302006247E-2</v>
      </c>
      <c r="I14">
        <v>1.5435900000000001E-2</v>
      </c>
      <c r="J14">
        <v>1.5326350000000001E-2</v>
      </c>
      <c r="K14" s="4">
        <f t="shared" si="2"/>
        <v>7.3930939458007813E-3</v>
      </c>
      <c r="L14">
        <v>1.6696450000000002E-2</v>
      </c>
      <c r="M14">
        <v>1.6564160000000001E-2</v>
      </c>
      <c r="N14" s="4">
        <f t="shared" si="3"/>
        <v>9.2189014797675007E-4</v>
      </c>
    </row>
    <row r="15" spans="2:14" x14ac:dyDescent="0.4">
      <c r="B15">
        <v>55</v>
      </c>
      <c r="C15">
        <v>1.7495179999999999E-2</v>
      </c>
      <c r="D15">
        <v>1.7401759999999999E-2</v>
      </c>
      <c r="E15" s="4">
        <f t="shared" si="0"/>
        <v>2.9558165567077667E-2</v>
      </c>
      <c r="F15">
        <v>1.8980839999999999E-2</v>
      </c>
      <c r="G15">
        <v>1.886811E-2</v>
      </c>
      <c r="H15" s="4">
        <f t="shared" si="1"/>
        <v>2.2383484626601561E-2</v>
      </c>
      <c r="I15">
        <v>2.0574749999999999E-2</v>
      </c>
      <c r="J15">
        <v>2.0439309999999999E-2</v>
      </c>
      <c r="K15" s="4">
        <f t="shared" si="2"/>
        <v>1.3141821231903125E-2</v>
      </c>
      <c r="L15">
        <v>2.2251079999999999E-2</v>
      </c>
      <c r="M15">
        <v>2.2073800000000001E-2</v>
      </c>
      <c r="N15" s="4">
        <f t="shared" si="3"/>
        <v>1.6372458225119998E-3</v>
      </c>
    </row>
    <row r="16" spans="2:14" x14ac:dyDescent="0.4">
      <c r="B16">
        <v>60</v>
      </c>
      <c r="C16">
        <v>2.334E-2</v>
      </c>
      <c r="D16">
        <v>2.3219730000000001E-2</v>
      </c>
      <c r="E16" s="4">
        <f t="shared" si="0"/>
        <v>5.2616710137691751E-2</v>
      </c>
      <c r="F16">
        <v>2.5329689999999998E-2</v>
      </c>
      <c r="G16">
        <v>2.517463E-2</v>
      </c>
      <c r="H16" s="4">
        <f t="shared" si="1"/>
        <v>3.9854474041599995E-2</v>
      </c>
      <c r="I16">
        <v>2.7448920000000002E-2</v>
      </c>
      <c r="J16">
        <v>2.726077E-2</v>
      </c>
      <c r="K16" s="4">
        <f t="shared" si="2"/>
        <v>2.3383985780438286E-2</v>
      </c>
      <c r="L16">
        <v>2.9675630000000001E-2</v>
      </c>
      <c r="M16">
        <v>2.944548E-2</v>
      </c>
      <c r="N16" s="4">
        <f t="shared" si="3"/>
        <v>2.9127547063600837E-3</v>
      </c>
    </row>
    <row r="17" spans="2:14" x14ac:dyDescent="0.4">
      <c r="B17">
        <v>65</v>
      </c>
      <c r="C17">
        <v>3.1163699999999999E-2</v>
      </c>
      <c r="D17">
        <v>3.1002769999999999E-2</v>
      </c>
      <c r="E17" s="4">
        <f t="shared" si="0"/>
        <v>9.3802669715070383E-2</v>
      </c>
      <c r="F17">
        <v>3.38064E-2</v>
      </c>
      <c r="G17">
        <v>3.360424E-2</v>
      </c>
      <c r="H17" s="4">
        <f t="shared" si="1"/>
        <v>7.1003037268899991E-2</v>
      </c>
      <c r="I17">
        <v>3.6632459999999999E-2</v>
      </c>
      <c r="J17">
        <v>3.6382690000000002E-2</v>
      </c>
      <c r="K17" s="4">
        <f t="shared" si="2"/>
        <v>4.1650094761894532E-2</v>
      </c>
      <c r="L17">
        <v>3.9598319999999999E-2</v>
      </c>
      <c r="M17">
        <v>3.9290569999999997E-2</v>
      </c>
      <c r="N17" s="4">
        <f t="shared" si="3"/>
        <v>5.1862141378600816E-3</v>
      </c>
    </row>
    <row r="18" spans="2:14" x14ac:dyDescent="0.4">
      <c r="B18">
        <v>70</v>
      </c>
      <c r="C18">
        <v>4.15238E-2</v>
      </c>
      <c r="D18">
        <v>4.1257769999999999E-2</v>
      </c>
      <c r="E18" s="4">
        <f t="shared" si="0"/>
        <v>0.16632981387536164</v>
      </c>
      <c r="F18">
        <v>4.5045599999999998E-2</v>
      </c>
      <c r="G18">
        <v>4.4752779999999999E-2</v>
      </c>
      <c r="H18" s="4">
        <f t="shared" si="1"/>
        <v>0.12599607891600623</v>
      </c>
      <c r="I18">
        <v>4.8809940000000003E-2</v>
      </c>
      <c r="J18">
        <v>4.8479920000000003E-2</v>
      </c>
      <c r="K18" s="4">
        <f t="shared" si="2"/>
        <v>7.3947787959528138E-2</v>
      </c>
      <c r="L18">
        <v>5.2747240000000001E-2</v>
      </c>
      <c r="M18">
        <v>5.2379639999999998E-2</v>
      </c>
      <c r="N18" s="4">
        <f t="shared" si="3"/>
        <v>9.2097174154453353E-3</v>
      </c>
    </row>
    <row r="19" spans="2:14" x14ac:dyDescent="0.4">
      <c r="B19">
        <v>75</v>
      </c>
      <c r="C19">
        <v>5.490689E-2</v>
      </c>
      <c r="D19">
        <v>5.4663539999999997E-2</v>
      </c>
      <c r="E19" s="4">
        <f t="shared" si="0"/>
        <v>0.29139997889283736</v>
      </c>
      <c r="F19">
        <v>5.956214E-2</v>
      </c>
      <c r="G19">
        <v>5.9284280000000002E-2</v>
      </c>
      <c r="H19" s="4">
        <f t="shared" si="1"/>
        <v>0.22069486791900628</v>
      </c>
      <c r="I19">
        <v>6.4531539999999998E-2</v>
      </c>
      <c r="J19">
        <v>6.4202750000000003E-2</v>
      </c>
      <c r="K19" s="4">
        <f t="shared" si="2"/>
        <v>0.12947279235784453</v>
      </c>
      <c r="L19">
        <v>6.9729910000000006E-2</v>
      </c>
      <c r="M19">
        <v>6.9357950000000002E-2</v>
      </c>
      <c r="N19" s="4">
        <f t="shared" si="3"/>
        <v>1.6121193999483002E-2</v>
      </c>
    </row>
    <row r="20" spans="2:14" x14ac:dyDescent="0.4">
      <c r="B20">
        <v>80</v>
      </c>
      <c r="C20">
        <v>7.3446049999999999E-2</v>
      </c>
      <c r="D20">
        <v>7.3225380000000007E-2</v>
      </c>
      <c r="E20" s="4">
        <f t="shared" si="0"/>
        <v>0.52214826160788586</v>
      </c>
      <c r="F20">
        <v>7.9670279999999996E-2</v>
      </c>
      <c r="G20">
        <v>7.9405550000000005E-2</v>
      </c>
      <c r="H20" s="4">
        <f t="shared" si="1"/>
        <v>0.39539249515920155</v>
      </c>
      <c r="I20">
        <v>8.629452E-2</v>
      </c>
      <c r="J20">
        <v>8.5983870000000004E-2</v>
      </c>
      <c r="K20" s="4">
        <f t="shared" si="2"/>
        <v>0.2318737786015008</v>
      </c>
      <c r="L20">
        <v>9.3242199999999997E-2</v>
      </c>
      <c r="M20">
        <v>9.2862029999999998E-2</v>
      </c>
      <c r="N20" s="4">
        <f t="shared" si="3"/>
        <v>2.886232035324408E-2</v>
      </c>
    </row>
    <row r="21" spans="2:14" x14ac:dyDescent="0.4">
      <c r="B21">
        <v>85</v>
      </c>
      <c r="C21">
        <v>9.7662730000000003E-2</v>
      </c>
      <c r="D21">
        <v>9.7480419999999998E-2</v>
      </c>
      <c r="E21" s="4">
        <f t="shared" si="0"/>
        <v>0.92429245126025472</v>
      </c>
      <c r="F21">
        <v>0.10591109999999999</v>
      </c>
      <c r="G21">
        <v>0.1056713</v>
      </c>
      <c r="H21" s="4">
        <f t="shared" si="1"/>
        <v>0.69948612484000006</v>
      </c>
      <c r="I21">
        <v>0.1147035</v>
      </c>
      <c r="J21">
        <v>0.1143913</v>
      </c>
      <c r="K21" s="4">
        <f t="shared" si="2"/>
        <v>0.41003458896125</v>
      </c>
      <c r="L21">
        <v>0.1238539</v>
      </c>
      <c r="M21">
        <v>0.1234696</v>
      </c>
      <c r="N21" s="4">
        <f t="shared" si="3"/>
        <v>5.0974094710208334E-2</v>
      </c>
    </row>
    <row r="22" spans="2:14" x14ac:dyDescent="0.4">
      <c r="B22">
        <v>90</v>
      </c>
      <c r="C22">
        <v>0.13009780000000001</v>
      </c>
      <c r="D22">
        <v>0.12996369999999999</v>
      </c>
      <c r="E22" s="4">
        <f t="shared" si="0"/>
        <v>1.6415530044235433</v>
      </c>
      <c r="F22">
        <v>0.14107</v>
      </c>
      <c r="G22">
        <v>0.140877</v>
      </c>
      <c r="H22" s="4">
        <f t="shared" si="1"/>
        <v>1.2420954813906251</v>
      </c>
      <c r="I22">
        <v>0.15277640000000001</v>
      </c>
      <c r="J22">
        <v>0.15248819999999999</v>
      </c>
      <c r="K22" s="4">
        <f t="shared" si="2"/>
        <v>0.72801934385281253</v>
      </c>
      <c r="L22">
        <v>0.16496530000000001</v>
      </c>
      <c r="M22">
        <v>0.16456899999999999</v>
      </c>
      <c r="N22" s="4">
        <f t="shared" si="3"/>
        <v>9.049404573040834E-2</v>
      </c>
    </row>
    <row r="23" spans="2:14" x14ac:dyDescent="0.4">
      <c r="B23">
        <v>95</v>
      </c>
      <c r="C23">
        <v>0.1738267</v>
      </c>
      <c r="D23">
        <v>0.17375470000000001</v>
      </c>
      <c r="E23" s="4">
        <f t="shared" si="0"/>
        <v>2.9323502336398066</v>
      </c>
      <c r="F23">
        <v>0.1884816</v>
      </c>
      <c r="G23">
        <v>0.1883148</v>
      </c>
      <c r="H23" s="4">
        <f t="shared" si="1"/>
        <v>2.2183676102025003</v>
      </c>
      <c r="I23">
        <v>0.2040854</v>
      </c>
      <c r="J23">
        <v>0.2038102</v>
      </c>
      <c r="K23" s="4">
        <f t="shared" si="2"/>
        <v>1.2998345351512501</v>
      </c>
      <c r="L23">
        <v>0.22036629999999999</v>
      </c>
      <c r="M23">
        <v>0.21993940000000001</v>
      </c>
      <c r="N23" s="4">
        <f t="shared" si="3"/>
        <v>0.16155759121040836</v>
      </c>
    </row>
    <row r="24" spans="2:14" x14ac:dyDescent="0.4">
      <c r="B24">
        <v>100</v>
      </c>
      <c r="C24">
        <v>0.23007830000000001</v>
      </c>
      <c r="D24">
        <v>0.23008410000000001</v>
      </c>
      <c r="E24" s="4">
        <f t="shared" si="0"/>
        <v>5.1395493780038848</v>
      </c>
      <c r="F24">
        <v>0.2495301</v>
      </c>
      <c r="G24">
        <v>0.24940100000000001</v>
      </c>
      <c r="H24" s="4">
        <f t="shared" si="1"/>
        <v>3.8895662898001566</v>
      </c>
      <c r="I24">
        <v>0.27021580000000001</v>
      </c>
      <c r="J24">
        <v>0.26993129999999999</v>
      </c>
      <c r="K24" s="4">
        <f t="shared" si="2"/>
        <v>2.2793663253000784</v>
      </c>
      <c r="L24">
        <v>0.29179110000000003</v>
      </c>
      <c r="M24">
        <v>0.29136770000000001</v>
      </c>
      <c r="N24" s="4">
        <f t="shared" si="3"/>
        <v>0.28339515501453344</v>
      </c>
    </row>
    <row r="25" spans="2:14" x14ac:dyDescent="0.4">
      <c r="B25">
        <v>105</v>
      </c>
      <c r="C25">
        <v>0.30714449999999999</v>
      </c>
      <c r="D25">
        <v>0.30713639999999998</v>
      </c>
      <c r="E25" s="4">
        <f t="shared" si="0"/>
        <v>9.1587627209905342</v>
      </c>
      <c r="F25">
        <v>0.33310400000000001</v>
      </c>
      <c r="G25">
        <v>0.33293279999999997</v>
      </c>
      <c r="H25" s="4">
        <f t="shared" si="1"/>
        <v>6.9313284211599999</v>
      </c>
      <c r="I25">
        <v>0.36069990000000002</v>
      </c>
      <c r="J25">
        <v>0.3603577</v>
      </c>
      <c r="K25" s="4">
        <f t="shared" si="2"/>
        <v>4.0619067384199994</v>
      </c>
      <c r="L25">
        <v>0.3894513</v>
      </c>
      <c r="M25">
        <v>0.38883050000000002</v>
      </c>
      <c r="N25" s="4">
        <f t="shared" si="3"/>
        <v>0.50476880017603332</v>
      </c>
    </row>
    <row r="26" spans="2:14" x14ac:dyDescent="0.4">
      <c r="B26">
        <v>110</v>
      </c>
      <c r="C26">
        <v>0.40979450000000001</v>
      </c>
      <c r="D26">
        <v>0.41009879999999999</v>
      </c>
      <c r="E26" s="4">
        <f t="shared" si="0"/>
        <v>16.316141344293445</v>
      </c>
      <c r="F26">
        <v>0.4444458</v>
      </c>
      <c r="G26">
        <v>0.4445172</v>
      </c>
      <c r="H26" s="4">
        <f t="shared" si="1"/>
        <v>12.347737740140623</v>
      </c>
      <c r="I26">
        <v>0.48142849999999998</v>
      </c>
      <c r="J26">
        <v>0.48111470000000001</v>
      </c>
      <c r="K26" s="4">
        <f t="shared" si="2"/>
        <v>7.2381985302050014</v>
      </c>
      <c r="L26">
        <v>0.51984220000000003</v>
      </c>
      <c r="M26">
        <v>0.51909539999999998</v>
      </c>
      <c r="N26" s="4">
        <f t="shared" si="3"/>
        <v>0.89949278057813353</v>
      </c>
    </row>
    <row r="27" spans="2:14" x14ac:dyDescent="0.4">
      <c r="B27">
        <v>115</v>
      </c>
      <c r="C27">
        <v>0.5470045</v>
      </c>
      <c r="D27">
        <v>0.54744930000000003</v>
      </c>
      <c r="E27" s="4">
        <f t="shared" si="0"/>
        <v>29.073522338214566</v>
      </c>
      <c r="F27">
        <v>0.59340579999999998</v>
      </c>
      <c r="G27">
        <v>0.59336560000000005</v>
      </c>
      <c r="H27" s="4">
        <f t="shared" si="1"/>
        <v>22.006661810280626</v>
      </c>
      <c r="I27">
        <v>0.64265550000000005</v>
      </c>
      <c r="J27">
        <v>0.64223169999999996</v>
      </c>
      <c r="K27" s="4">
        <f t="shared" si="2"/>
        <v>12.897930599404999</v>
      </c>
      <c r="L27">
        <v>0.69393320000000003</v>
      </c>
      <c r="M27">
        <v>0.69290410000000002</v>
      </c>
      <c r="N27" s="4">
        <f t="shared" si="3"/>
        <v>1.6027647472260751</v>
      </c>
    </row>
    <row r="28" spans="2:14" x14ac:dyDescent="0.4">
      <c r="B28">
        <v>120</v>
      </c>
      <c r="C28">
        <v>0.71187590000000001</v>
      </c>
      <c r="D28">
        <v>0.71242720000000004</v>
      </c>
      <c r="E28" s="4">
        <f t="shared" si="0"/>
        <v>49.238818462854596</v>
      </c>
      <c r="F28">
        <v>0.77226709999999998</v>
      </c>
      <c r="G28">
        <v>0.77236059999999995</v>
      </c>
      <c r="H28" s="4">
        <f t="shared" si="1"/>
        <v>37.279292681363899</v>
      </c>
      <c r="I28">
        <v>0.83642439999999996</v>
      </c>
      <c r="J28">
        <v>0.83587089999999997</v>
      </c>
      <c r="K28" s="4">
        <f t="shared" si="2"/>
        <v>21.848215393766328</v>
      </c>
      <c r="L28">
        <v>0.90305789999999997</v>
      </c>
      <c r="M28">
        <v>0.90167109999999995</v>
      </c>
      <c r="N28" s="4">
        <f>((L28+M28)/2)^2/300*1000</f>
        <v>2.7142056362008331</v>
      </c>
    </row>
  </sheetData>
  <mergeCells count="4">
    <mergeCell ref="C2:E2"/>
    <mergeCell ref="F2:H2"/>
    <mergeCell ref="I2:K2"/>
    <mergeCell ref="L2:N2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99152-CD0D-437C-A2BA-98F99B1D7B9E}">
  <sheetPr codeName="Sheet21"/>
  <dimension ref="B2:N28"/>
  <sheetViews>
    <sheetView workbookViewId="0">
      <selection activeCell="E15" sqref="E15"/>
    </sheetView>
  </sheetViews>
  <sheetFormatPr defaultRowHeight="18.75" x14ac:dyDescent="0.4"/>
  <cols>
    <col min="5" max="5" width="13.375" style="3" bestFit="1" customWidth="1"/>
    <col min="8" max="8" width="13.375" bestFit="1" customWidth="1"/>
    <col min="11" max="11" width="13.375" bestFit="1" customWidth="1"/>
    <col min="14" max="14" width="13.375" bestFit="1" customWidth="1"/>
  </cols>
  <sheetData>
    <row r="2" spans="2:14" x14ac:dyDescent="0.4">
      <c r="C2" s="7">
        <v>10.3</v>
      </c>
      <c r="D2" s="7"/>
      <c r="E2" s="7"/>
      <c r="F2" s="7">
        <v>16</v>
      </c>
      <c r="G2" s="7"/>
      <c r="H2" s="7"/>
      <c r="I2" s="7">
        <v>32</v>
      </c>
      <c r="J2" s="7"/>
      <c r="K2" s="7"/>
      <c r="L2" s="7">
        <v>300</v>
      </c>
      <c r="M2" s="7"/>
      <c r="N2" s="7"/>
    </row>
    <row r="3" spans="2:14" x14ac:dyDescent="0.4">
      <c r="B3" t="s">
        <v>0</v>
      </c>
      <c r="C3" s="2" t="s">
        <v>12</v>
      </c>
      <c r="D3" s="2" t="s">
        <v>13</v>
      </c>
      <c r="E3" s="6" t="s">
        <v>18</v>
      </c>
      <c r="F3" s="2" t="s">
        <v>12</v>
      </c>
      <c r="G3" s="2" t="s">
        <v>13</v>
      </c>
      <c r="H3" s="6" t="s">
        <v>19</v>
      </c>
      <c r="I3" s="2" t="s">
        <v>12</v>
      </c>
      <c r="J3" s="2" t="s">
        <v>13</v>
      </c>
      <c r="K3" s="6" t="s">
        <v>20</v>
      </c>
      <c r="L3" s="2" t="s">
        <v>12</v>
      </c>
      <c r="M3" s="2" t="s">
        <v>13</v>
      </c>
      <c r="N3" s="6" t="s">
        <v>21</v>
      </c>
    </row>
    <row r="4" spans="2:14" x14ac:dyDescent="0.4">
      <c r="B4">
        <v>0</v>
      </c>
      <c r="C4">
        <v>6.2789289999999999E-4</v>
      </c>
      <c r="D4">
        <v>5.9411800000000003E-4</v>
      </c>
      <c r="E4" s="4">
        <f>((C4+D4)/2)^2/10.3*1000</f>
        <v>3.6245403876670147E-5</v>
      </c>
      <c r="F4">
        <v>6.5897939999999999E-4</v>
      </c>
      <c r="G4">
        <v>6.3771949999999998E-4</v>
      </c>
      <c r="H4" s="4">
        <f>((F4+G4)/2)^2/16*1000</f>
        <v>2.6272313082206409E-5</v>
      </c>
      <c r="I4">
        <v>7.0106680000000003E-4</v>
      </c>
      <c r="J4">
        <v>6.628421E-4</v>
      </c>
      <c r="K4" s="4">
        <f>((I4+J4)/2)^2/32*1000</f>
        <v>1.4533183496087577E-5</v>
      </c>
      <c r="L4">
        <v>7.3011379999999996E-4</v>
      </c>
      <c r="M4">
        <v>7.0465130000000003E-4</v>
      </c>
      <c r="N4" s="4">
        <f>((L4+M4)/2)^2/300*1000</f>
        <v>1.7154590768150085E-6</v>
      </c>
    </row>
    <row r="5" spans="2:14" x14ac:dyDescent="0.4">
      <c r="B5">
        <v>5</v>
      </c>
      <c r="C5">
        <v>1.689594E-3</v>
      </c>
      <c r="D5">
        <v>1.648217E-3</v>
      </c>
      <c r="E5" s="4">
        <f t="shared" ref="E5:E28" si="0">((C5+D5)/2)^2/10.3*1000</f>
        <v>2.7041219106118932E-4</v>
      </c>
      <c r="F5">
        <v>1.7799490000000001E-3</v>
      </c>
      <c r="G5">
        <v>1.7357290000000001E-3</v>
      </c>
      <c r="H5" s="4">
        <f t="shared" ref="H5:H28" si="1">((F5+G5)/2)^2/16*1000</f>
        <v>1.9312487187006253E-4</v>
      </c>
      <c r="I5">
        <v>1.868511E-3</v>
      </c>
      <c r="J5">
        <v>1.823797E-3</v>
      </c>
      <c r="K5" s="4">
        <f t="shared" ref="K5:K28" si="2">((I5+J5)/2)^2/32*1000</f>
        <v>1.06508893491125E-4</v>
      </c>
      <c r="L5">
        <v>1.9553740000000002E-3</v>
      </c>
      <c r="M5">
        <v>1.9056850000000001E-3</v>
      </c>
      <c r="N5" s="4">
        <f t="shared" ref="N5:N27" si="3">((L5+M5)/2)^2/300*1000</f>
        <v>1.2423147167900832E-5</v>
      </c>
    </row>
    <row r="6" spans="2:14" x14ac:dyDescent="0.4">
      <c r="B6">
        <v>10</v>
      </c>
      <c r="C6">
        <v>2.7609050000000001E-3</v>
      </c>
      <c r="D6">
        <v>2.71069E-3</v>
      </c>
      <c r="E6" s="4">
        <f t="shared" si="0"/>
        <v>7.2665902534041254E-4</v>
      </c>
      <c r="F6">
        <v>2.9048419999999999E-3</v>
      </c>
      <c r="G6">
        <v>2.847984E-3</v>
      </c>
      <c r="H6" s="4">
        <f t="shared" si="1"/>
        <v>5.1710948416056252E-4</v>
      </c>
      <c r="I6">
        <v>3.0441130000000002E-3</v>
      </c>
      <c r="J6">
        <v>2.989233E-3</v>
      </c>
      <c r="K6" s="4">
        <f t="shared" si="2"/>
        <v>2.8438487465403127E-4</v>
      </c>
      <c r="L6">
        <v>3.1878649999999998E-3</v>
      </c>
      <c r="M6">
        <v>3.1273609999999999E-3</v>
      </c>
      <c r="N6" s="4">
        <f t="shared" si="3"/>
        <v>3.3235066192563342E-5</v>
      </c>
    </row>
    <row r="7" spans="2:14" x14ac:dyDescent="0.4">
      <c r="B7">
        <v>15</v>
      </c>
      <c r="C7">
        <v>4.6572760000000001E-3</v>
      </c>
      <c r="D7">
        <v>4.5951330000000004E-3</v>
      </c>
      <c r="E7" s="4">
        <f t="shared" si="0"/>
        <v>2.0778415607592472E-3</v>
      </c>
      <c r="F7">
        <v>4.8973460000000003E-3</v>
      </c>
      <c r="G7">
        <v>4.8296110000000001E-3</v>
      </c>
      <c r="H7" s="4">
        <f t="shared" si="1"/>
        <v>1.478338944997641E-3</v>
      </c>
      <c r="I7">
        <v>5.1316080000000002E-3</v>
      </c>
      <c r="J7">
        <v>5.0646450000000004E-3</v>
      </c>
      <c r="K7" s="4">
        <f t="shared" si="2"/>
        <v>8.1221543156257043E-4</v>
      </c>
      <c r="L7">
        <v>5.3733469999999997E-3</v>
      </c>
      <c r="M7">
        <v>5.2916760000000004E-3</v>
      </c>
      <c r="N7" s="4">
        <f t="shared" si="3"/>
        <v>9.4785596325440817E-5</v>
      </c>
    </row>
    <row r="8" spans="2:14" x14ac:dyDescent="0.4">
      <c r="B8">
        <v>20</v>
      </c>
      <c r="C8">
        <v>7.9233080000000004E-3</v>
      </c>
      <c r="D8">
        <v>7.8445100000000007E-3</v>
      </c>
      <c r="E8" s="4">
        <f t="shared" si="0"/>
        <v>6.0345651573088374E-3</v>
      </c>
      <c r="F8">
        <v>8.341925E-3</v>
      </c>
      <c r="G8">
        <v>8.2541660000000003E-3</v>
      </c>
      <c r="H8" s="4">
        <f t="shared" si="1"/>
        <v>4.3035974450043911E-3</v>
      </c>
      <c r="I8">
        <v>8.7466990000000001E-3</v>
      </c>
      <c r="J8">
        <v>8.6516170000000003E-3</v>
      </c>
      <c r="K8" s="4">
        <f t="shared" si="2"/>
        <v>2.3648546846551251E-3</v>
      </c>
      <c r="L8">
        <v>9.1461579999999997E-3</v>
      </c>
      <c r="M8">
        <v>9.0473050000000003E-3</v>
      </c>
      <c r="N8" s="4">
        <f t="shared" si="3"/>
        <v>2.7583507994364084E-4</v>
      </c>
    </row>
    <row r="9" spans="2:14" x14ac:dyDescent="0.4">
      <c r="B9">
        <v>25</v>
      </c>
      <c r="C9">
        <v>1.239405E-2</v>
      </c>
      <c r="D9">
        <v>1.231612E-2</v>
      </c>
      <c r="E9" s="4">
        <f t="shared" si="0"/>
        <v>1.4820206345361648E-2</v>
      </c>
      <c r="F9">
        <v>1.3044460000000001E-2</v>
      </c>
      <c r="G9">
        <v>1.294731E-2</v>
      </c>
      <c r="H9" s="4">
        <f t="shared" si="1"/>
        <v>1.0555814183326562E-2</v>
      </c>
      <c r="I9">
        <v>1.3682629999999999E-2</v>
      </c>
      <c r="J9">
        <v>1.3584209999999999E-2</v>
      </c>
      <c r="K9" s="4">
        <f t="shared" si="2"/>
        <v>5.8084419030125E-3</v>
      </c>
      <c r="L9">
        <v>1.4322E-2</v>
      </c>
      <c r="M9">
        <v>1.4204049999999999E-2</v>
      </c>
      <c r="N9" s="4">
        <f t="shared" si="3"/>
        <v>6.7811294050208325E-4</v>
      </c>
    </row>
    <row r="10" spans="2:14" x14ac:dyDescent="0.4">
      <c r="B10">
        <v>30</v>
      </c>
      <c r="C10">
        <v>1.6329739999999999E-2</v>
      </c>
      <c r="D10">
        <v>1.6222759999999999E-2</v>
      </c>
      <c r="E10" s="4">
        <f t="shared" si="0"/>
        <v>2.5720030491504849E-2</v>
      </c>
      <c r="F10">
        <v>1.7182800000000002E-2</v>
      </c>
      <c r="G10">
        <v>1.706299E-2</v>
      </c>
      <c r="H10" s="4">
        <f t="shared" si="1"/>
        <v>1.8324595823814061E-2</v>
      </c>
      <c r="I10">
        <v>1.8031620000000002E-2</v>
      </c>
      <c r="J10">
        <v>1.7895899999999999E-2</v>
      </c>
      <c r="K10" s="4">
        <f t="shared" si="2"/>
        <v>1.0084271041800002E-2</v>
      </c>
      <c r="L10">
        <v>1.8865429999999999E-2</v>
      </c>
      <c r="M10">
        <v>1.871855E-2</v>
      </c>
      <c r="N10" s="4">
        <f t="shared" si="3"/>
        <v>1.1771296272003336E-3</v>
      </c>
    </row>
    <row r="11" spans="2:14" x14ac:dyDescent="0.4">
      <c r="B11">
        <v>35</v>
      </c>
      <c r="C11">
        <v>2.1636450000000002E-2</v>
      </c>
      <c r="D11">
        <v>2.149446E-2</v>
      </c>
      <c r="E11" s="4">
        <f t="shared" si="0"/>
        <v>4.5152315471555828E-2</v>
      </c>
      <c r="F11">
        <v>2.2762339999999999E-2</v>
      </c>
      <c r="G11">
        <v>2.2608260000000002E-2</v>
      </c>
      <c r="H11" s="4">
        <f t="shared" si="1"/>
        <v>3.2163927255624995E-2</v>
      </c>
      <c r="I11">
        <v>2.3895139999999999E-2</v>
      </c>
      <c r="J11">
        <v>2.371678E-2</v>
      </c>
      <c r="K11" s="4">
        <f t="shared" si="2"/>
        <v>1.7710116610050002E-2</v>
      </c>
      <c r="L11">
        <v>2.49997E-2</v>
      </c>
      <c r="M11">
        <v>2.4795319999999999E-2</v>
      </c>
      <c r="N11" s="4">
        <f t="shared" si="3"/>
        <v>2.0662866806669994E-3</v>
      </c>
    </row>
    <row r="12" spans="2:14" x14ac:dyDescent="0.4">
      <c r="B12">
        <v>40</v>
      </c>
      <c r="C12">
        <v>2.876275E-2</v>
      </c>
      <c r="D12">
        <v>2.8574280000000001E-2</v>
      </c>
      <c r="E12" s="4">
        <f t="shared" si="0"/>
        <v>7.9794539058759689E-2</v>
      </c>
      <c r="F12">
        <v>3.0261329999999999E-2</v>
      </c>
      <c r="G12">
        <v>3.0050520000000001E-2</v>
      </c>
      <c r="H12" s="4">
        <f t="shared" si="1"/>
        <v>5.6836238287851566E-2</v>
      </c>
      <c r="I12">
        <v>3.175824E-2</v>
      </c>
      <c r="J12">
        <v>3.1523950000000002E-2</v>
      </c>
      <c r="K12" s="4">
        <f t="shared" si="2"/>
        <v>3.1286215399969536E-2</v>
      </c>
      <c r="L12">
        <v>3.3230460000000003E-2</v>
      </c>
      <c r="M12">
        <v>3.295828E-2</v>
      </c>
      <c r="N12" s="4">
        <f t="shared" si="3"/>
        <v>3.6507910856563327E-3</v>
      </c>
    </row>
    <row r="13" spans="2:14" x14ac:dyDescent="0.4">
      <c r="B13">
        <v>45</v>
      </c>
      <c r="C13">
        <v>3.8300529999999999E-2</v>
      </c>
      <c r="D13">
        <v>3.8051649999999999E-2</v>
      </c>
      <c r="E13" s="4">
        <f t="shared" si="0"/>
        <v>0.14149649006680579</v>
      </c>
      <c r="F13">
        <v>4.0298170000000001E-2</v>
      </c>
      <c r="G13">
        <v>4.0022189999999999E-2</v>
      </c>
      <c r="H13" s="4">
        <f t="shared" si="1"/>
        <v>0.10080250360202501</v>
      </c>
      <c r="I13">
        <v>4.2301459999999999E-2</v>
      </c>
      <c r="J13">
        <v>4.1982489999999997E-2</v>
      </c>
      <c r="K13" s="4">
        <f t="shared" si="2"/>
        <v>5.5498314278144528E-2</v>
      </c>
      <c r="L13">
        <v>4.4255360000000001E-2</v>
      </c>
      <c r="M13">
        <v>4.3901519999999999E-2</v>
      </c>
      <c r="N13" s="4">
        <f t="shared" si="3"/>
        <v>6.4763629094453318E-3</v>
      </c>
    </row>
    <row r="14" spans="2:14" x14ac:dyDescent="0.4">
      <c r="B14">
        <v>50</v>
      </c>
      <c r="C14">
        <v>5.107101E-2</v>
      </c>
      <c r="D14">
        <v>5.0737249999999998E-2</v>
      </c>
      <c r="E14" s="4">
        <f t="shared" si="0"/>
        <v>0.25157577194727182</v>
      </c>
      <c r="F14">
        <v>5.3736600000000002E-2</v>
      </c>
      <c r="G14">
        <v>5.3363590000000002E-2</v>
      </c>
      <c r="H14" s="4">
        <f t="shared" si="1"/>
        <v>0.17922579215681411</v>
      </c>
      <c r="I14">
        <v>5.6398610000000002E-2</v>
      </c>
      <c r="J14">
        <v>5.598475E-2</v>
      </c>
      <c r="K14" s="4">
        <f t="shared" si="2"/>
        <v>9.8672028163200004E-2</v>
      </c>
      <c r="L14">
        <v>5.9004189999999998E-2</v>
      </c>
      <c r="M14">
        <v>5.8539840000000003E-2</v>
      </c>
      <c r="N14" s="4">
        <f t="shared" si="3"/>
        <v>1.1513832490534082E-2</v>
      </c>
    </row>
    <row r="15" spans="2:14" x14ac:dyDescent="0.4">
      <c r="B15">
        <v>55</v>
      </c>
      <c r="C15">
        <v>6.8127069999999998E-2</v>
      </c>
      <c r="D15">
        <v>6.7696279999999998E-2</v>
      </c>
      <c r="E15" s="4">
        <f t="shared" si="0"/>
        <v>0.44776656323355585</v>
      </c>
      <c r="F15">
        <v>7.1684590000000006E-2</v>
      </c>
      <c r="G15">
        <v>7.1189059999999998E-2</v>
      </c>
      <c r="H15" s="4">
        <f t="shared" si="1"/>
        <v>0.31895124788003915</v>
      </c>
      <c r="I15">
        <v>7.5238070000000004E-2</v>
      </c>
      <c r="J15">
        <v>7.4685959999999996E-2</v>
      </c>
      <c r="K15" s="4">
        <f t="shared" si="2"/>
        <v>0.17560324040188199</v>
      </c>
      <c r="L15">
        <v>7.8716510000000003E-2</v>
      </c>
      <c r="M15">
        <v>7.8093609999999994E-2</v>
      </c>
      <c r="N15" s="4">
        <f t="shared" si="3"/>
        <v>2.0491178112011996E-2</v>
      </c>
    </row>
    <row r="16" spans="2:14" x14ac:dyDescent="0.4">
      <c r="B16">
        <v>60</v>
      </c>
      <c r="C16">
        <v>9.0921959999999996E-2</v>
      </c>
      <c r="D16">
        <v>9.0344480000000005E-2</v>
      </c>
      <c r="E16" s="4">
        <f t="shared" si="0"/>
        <v>0.79751267646295143</v>
      </c>
      <c r="F16">
        <v>9.5657900000000004E-2</v>
      </c>
      <c r="G16">
        <v>9.5000319999999999E-2</v>
      </c>
      <c r="H16" s="4">
        <f t="shared" si="1"/>
        <v>0.56797745083700624</v>
      </c>
      <c r="I16">
        <v>0.1004034</v>
      </c>
      <c r="J16">
        <v>9.9661349999999996E-2</v>
      </c>
      <c r="K16" s="4">
        <f t="shared" si="2"/>
        <v>0.31270237650439459</v>
      </c>
      <c r="L16">
        <v>0.10504049999999999</v>
      </c>
      <c r="M16">
        <v>0.1042134</v>
      </c>
      <c r="N16" s="4">
        <f t="shared" si="3"/>
        <v>3.6489328887674997E-2</v>
      </c>
    </row>
    <row r="17" spans="2:14" x14ac:dyDescent="0.4">
      <c r="B17">
        <v>65</v>
      </c>
      <c r="C17">
        <v>0.1213297</v>
      </c>
      <c r="D17">
        <v>0.120548</v>
      </c>
      <c r="E17" s="4">
        <f t="shared" si="0"/>
        <v>1.4200199455652913</v>
      </c>
      <c r="F17">
        <v>0.12763450000000001</v>
      </c>
      <c r="G17">
        <v>0.1267653</v>
      </c>
      <c r="H17" s="4">
        <f t="shared" si="1"/>
        <v>1.0112384100006251</v>
      </c>
      <c r="I17">
        <v>0.13398409999999999</v>
      </c>
      <c r="J17">
        <v>0.1329864</v>
      </c>
      <c r="K17" s="4">
        <f t="shared" si="2"/>
        <v>0.55682224898632804</v>
      </c>
      <c r="L17">
        <v>0.1401375</v>
      </c>
      <c r="M17">
        <v>0.13905029999999999</v>
      </c>
      <c r="N17" s="4">
        <f t="shared" si="3"/>
        <v>6.4954856390699992E-2</v>
      </c>
    </row>
    <row r="18" spans="2:14" x14ac:dyDescent="0.4">
      <c r="B18">
        <v>70</v>
      </c>
      <c r="C18">
        <v>0.16160469999999999</v>
      </c>
      <c r="D18">
        <v>0.1606997</v>
      </c>
      <c r="E18" s="4">
        <f t="shared" si="0"/>
        <v>2.5213622878485431</v>
      </c>
      <c r="F18">
        <v>0.17003399999999999</v>
      </c>
      <c r="G18">
        <v>0.1690122</v>
      </c>
      <c r="H18" s="4">
        <f t="shared" si="1"/>
        <v>1.7961300896006247</v>
      </c>
      <c r="I18">
        <v>0.1784647</v>
      </c>
      <c r="J18">
        <v>0.1773015</v>
      </c>
      <c r="K18" s="4">
        <f t="shared" si="2"/>
        <v>0.98882491455031274</v>
      </c>
      <c r="L18">
        <v>0.18669749999999999</v>
      </c>
      <c r="M18">
        <v>0.18539559999999999</v>
      </c>
      <c r="N18" s="4">
        <f t="shared" si="3"/>
        <v>0.1153777292230083</v>
      </c>
    </row>
    <row r="19" spans="2:14" x14ac:dyDescent="0.4">
      <c r="B19">
        <v>75</v>
      </c>
      <c r="C19">
        <v>0.21352960000000001</v>
      </c>
      <c r="D19">
        <v>0.2126895</v>
      </c>
      <c r="E19" s="4">
        <f t="shared" si="0"/>
        <v>4.4092893496313099</v>
      </c>
      <c r="F19">
        <v>0.22470229999999999</v>
      </c>
      <c r="G19">
        <v>0.2237324</v>
      </c>
      <c r="H19" s="4">
        <f t="shared" si="1"/>
        <v>3.1420887525639056</v>
      </c>
      <c r="I19">
        <v>0.2358799</v>
      </c>
      <c r="J19">
        <v>0.2347284</v>
      </c>
      <c r="K19" s="4">
        <f t="shared" si="2"/>
        <v>1.7302513439757028</v>
      </c>
      <c r="L19">
        <v>0.24675330000000001</v>
      </c>
      <c r="M19">
        <v>0.24544240000000001</v>
      </c>
      <c r="N19" s="4">
        <f t="shared" si="3"/>
        <v>0.20188050591540835</v>
      </c>
    </row>
    <row r="20" spans="2:14" x14ac:dyDescent="0.4">
      <c r="B20">
        <v>80</v>
      </c>
      <c r="C20">
        <v>0.28538039999999998</v>
      </c>
      <c r="D20">
        <v>0.28461930000000002</v>
      </c>
      <c r="E20" s="4">
        <f t="shared" si="0"/>
        <v>7.885914029128398</v>
      </c>
      <c r="F20">
        <v>0.30036249999999998</v>
      </c>
      <c r="G20">
        <v>0.29944140000000002</v>
      </c>
      <c r="H20" s="4">
        <f t="shared" si="1"/>
        <v>5.6213237258626547</v>
      </c>
      <c r="I20">
        <v>0.3153031</v>
      </c>
      <c r="J20">
        <v>0.3141698</v>
      </c>
      <c r="K20" s="4">
        <f t="shared" si="2"/>
        <v>3.0955947799563281</v>
      </c>
      <c r="L20">
        <v>0.32986169999999998</v>
      </c>
      <c r="M20">
        <v>0.32853260000000001</v>
      </c>
      <c r="N20" s="4">
        <f t="shared" si="3"/>
        <v>0.36123587856040834</v>
      </c>
    </row>
    <row r="21" spans="2:14" x14ac:dyDescent="0.4">
      <c r="B21">
        <v>85</v>
      </c>
      <c r="C21">
        <v>0.37893130000000003</v>
      </c>
      <c r="D21">
        <v>0.37830550000000002</v>
      </c>
      <c r="E21" s="4">
        <f t="shared" si="0"/>
        <v>13.917659496947572</v>
      </c>
      <c r="F21">
        <v>0.39900180000000002</v>
      </c>
      <c r="G21">
        <v>0.39815240000000002</v>
      </c>
      <c r="H21" s="4">
        <f t="shared" si="1"/>
        <v>9.9289815402756254</v>
      </c>
      <c r="I21">
        <v>0.41891600000000001</v>
      </c>
      <c r="J21">
        <v>0.41779260000000001</v>
      </c>
      <c r="K21" s="4">
        <f t="shared" si="2"/>
        <v>5.469385010265313</v>
      </c>
      <c r="L21">
        <v>0.43826769999999998</v>
      </c>
      <c r="M21">
        <v>0.43690059999999997</v>
      </c>
      <c r="N21" s="4">
        <f t="shared" si="3"/>
        <v>0.63826629443740823</v>
      </c>
    </row>
    <row r="22" spans="2:14" x14ac:dyDescent="0.4">
      <c r="B22">
        <v>90</v>
      </c>
      <c r="C22">
        <v>0.50424400000000003</v>
      </c>
      <c r="D22">
        <v>0.50375440000000005</v>
      </c>
      <c r="E22" s="4">
        <f t="shared" si="0"/>
        <v>24.661669281615527</v>
      </c>
      <c r="F22">
        <v>0.53134199999999998</v>
      </c>
      <c r="G22">
        <v>0.53059109999999998</v>
      </c>
      <c r="H22" s="4">
        <f t="shared" si="1"/>
        <v>17.620342326181408</v>
      </c>
      <c r="I22">
        <v>0.55801319999999999</v>
      </c>
      <c r="J22">
        <v>0.55698029999999998</v>
      </c>
      <c r="K22" s="4">
        <f t="shared" si="2"/>
        <v>9.7125820706425774</v>
      </c>
      <c r="L22">
        <v>0.58385900000000002</v>
      </c>
      <c r="M22">
        <v>0.58245979999999997</v>
      </c>
      <c r="N22" s="4">
        <f t="shared" si="3"/>
        <v>1.1335829526945331</v>
      </c>
    </row>
    <row r="23" spans="2:14" x14ac:dyDescent="0.4">
      <c r="B23">
        <v>95</v>
      </c>
      <c r="C23">
        <v>0.67185079999999997</v>
      </c>
      <c r="D23">
        <v>0.67160330000000001</v>
      </c>
      <c r="E23" s="4">
        <f t="shared" si="0"/>
        <v>43.807498029291501</v>
      </c>
      <c r="F23">
        <v>0.7093332</v>
      </c>
      <c r="G23">
        <v>0.7087426</v>
      </c>
      <c r="H23" s="4">
        <f t="shared" si="1"/>
        <v>31.420921477275627</v>
      </c>
      <c r="I23">
        <v>0.74538059999999995</v>
      </c>
      <c r="J23">
        <v>0.74429339999999999</v>
      </c>
      <c r="K23" s="4">
        <f t="shared" si="2"/>
        <v>17.33694239278125</v>
      </c>
      <c r="L23">
        <v>0.7798657</v>
      </c>
      <c r="M23">
        <v>0.77846000000000004</v>
      </c>
      <c r="N23" s="4">
        <f t="shared" si="3"/>
        <v>2.0236491560670755</v>
      </c>
    </row>
    <row r="24" spans="2:14" x14ac:dyDescent="0.4">
      <c r="B24">
        <v>100</v>
      </c>
      <c r="C24">
        <v>0.88461400000000001</v>
      </c>
      <c r="D24">
        <v>0.88450810000000002</v>
      </c>
      <c r="E24" s="4">
        <f t="shared" si="0"/>
        <v>75.965849628844907</v>
      </c>
      <c r="F24">
        <v>0.93826240000000005</v>
      </c>
      <c r="G24">
        <v>0.9377086</v>
      </c>
      <c r="H24" s="4">
        <f t="shared" si="1"/>
        <v>54.988549888140625</v>
      </c>
      <c r="I24">
        <v>0.98696729999999999</v>
      </c>
      <c r="J24">
        <v>0.98593319999999995</v>
      </c>
      <c r="K24" s="4">
        <f t="shared" si="2"/>
        <v>30.408877991408204</v>
      </c>
      <c r="L24">
        <v>1.0296179999999999</v>
      </c>
      <c r="M24">
        <v>1.028745</v>
      </c>
      <c r="N24" s="4">
        <f t="shared" si="3"/>
        <v>3.5307151998075001</v>
      </c>
    </row>
    <row r="25" spans="2:14" x14ac:dyDescent="0.4">
      <c r="B25">
        <v>105</v>
      </c>
      <c r="C25">
        <v>1.1659870000000001</v>
      </c>
      <c r="D25">
        <v>1.1658090000000001</v>
      </c>
      <c r="E25" s="4">
        <f t="shared" si="0"/>
        <v>131.97263557320392</v>
      </c>
      <c r="F25">
        <v>1.2481120000000001</v>
      </c>
      <c r="G25">
        <v>1.2473430000000001</v>
      </c>
      <c r="H25" s="4">
        <f t="shared" si="1"/>
        <v>97.301494641015651</v>
      </c>
      <c r="I25">
        <v>1.316638</v>
      </c>
      <c r="J25">
        <v>1.315175</v>
      </c>
      <c r="K25" s="4">
        <f t="shared" si="2"/>
        <v>54.112809898195323</v>
      </c>
      <c r="L25">
        <v>1.37826</v>
      </c>
      <c r="M25">
        <v>1.3762840000000001</v>
      </c>
      <c r="N25" s="4">
        <f t="shared" si="3"/>
        <v>6.3229272066133335</v>
      </c>
    </row>
    <row r="26" spans="2:14" x14ac:dyDescent="0.4">
      <c r="B26">
        <v>110</v>
      </c>
      <c r="C26">
        <v>1.5325230000000001</v>
      </c>
      <c r="D26">
        <v>1.532267</v>
      </c>
      <c r="E26" s="4">
        <f t="shared" si="0"/>
        <v>227.98392582766996</v>
      </c>
      <c r="F26">
        <v>1.652226</v>
      </c>
      <c r="G26">
        <v>1.6511020000000001</v>
      </c>
      <c r="H26" s="4">
        <f t="shared" si="1"/>
        <v>170.49962305599999</v>
      </c>
      <c r="I26">
        <v>1.755503</v>
      </c>
      <c r="J26">
        <v>1.7536719999999999</v>
      </c>
      <c r="K26" s="4">
        <f t="shared" si="2"/>
        <v>96.205540473632809</v>
      </c>
      <c r="L26">
        <v>1.83779</v>
      </c>
      <c r="M26">
        <v>1.835086</v>
      </c>
      <c r="N26" s="4">
        <f t="shared" si="3"/>
        <v>11.24168175948</v>
      </c>
    </row>
    <row r="27" spans="2:14" x14ac:dyDescent="0.4">
      <c r="B27">
        <v>115</v>
      </c>
      <c r="C27">
        <v>2.015549</v>
      </c>
      <c r="D27">
        <v>2.0148640000000002</v>
      </c>
      <c r="E27" s="4">
        <f t="shared" si="0"/>
        <v>394.27740171283989</v>
      </c>
      <c r="F27">
        <v>2.1786850000000002</v>
      </c>
      <c r="G27">
        <v>2.1770209999999999</v>
      </c>
      <c r="H27" s="4">
        <f t="shared" si="1"/>
        <v>296.44023060056247</v>
      </c>
      <c r="I27">
        <v>2.3376600000000001</v>
      </c>
      <c r="J27">
        <v>2.335054</v>
      </c>
      <c r="K27" s="4">
        <f t="shared" si="2"/>
        <v>170.58012598278125</v>
      </c>
      <c r="L27">
        <v>2.4537810000000002</v>
      </c>
      <c r="M27">
        <v>2.4500790000000001</v>
      </c>
      <c r="N27" s="4">
        <f t="shared" si="3"/>
        <v>20.039869082999999</v>
      </c>
    </row>
    <row r="28" spans="2:14" x14ac:dyDescent="0.4">
      <c r="B28">
        <v>120</v>
      </c>
      <c r="C28">
        <v>2.487778</v>
      </c>
      <c r="D28">
        <v>2.4876520000000002</v>
      </c>
      <c r="E28" s="4">
        <f t="shared" si="0"/>
        <v>600.84717681796121</v>
      </c>
      <c r="F28">
        <v>2.757304</v>
      </c>
      <c r="G28">
        <v>2.7549980000000001</v>
      </c>
      <c r="H28" s="4">
        <f t="shared" si="1"/>
        <v>474.7730209250625</v>
      </c>
      <c r="I28">
        <v>3.0168560000000002</v>
      </c>
      <c r="J28">
        <v>3.013398</v>
      </c>
      <c r="K28" s="4">
        <f t="shared" si="2"/>
        <v>284.09346331653131</v>
      </c>
      <c r="L28">
        <v>3.1897799999999998</v>
      </c>
      <c r="M28">
        <v>3.185041</v>
      </c>
      <c r="N28" s="4">
        <f>((L28+M28)/2)^2/300*1000</f>
        <v>33.865285651700837</v>
      </c>
    </row>
  </sheetData>
  <mergeCells count="4">
    <mergeCell ref="C2:E2"/>
    <mergeCell ref="F2:H2"/>
    <mergeCell ref="I2:K2"/>
    <mergeCell ref="L2:N2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80F22-A4F6-4762-914F-708918A922CB}">
  <sheetPr codeName="Sheet22"/>
  <dimension ref="B2:N28"/>
  <sheetViews>
    <sheetView topLeftCell="A28" workbookViewId="0">
      <selection activeCell="N3" sqref="N3"/>
    </sheetView>
  </sheetViews>
  <sheetFormatPr defaultRowHeight="18.75" x14ac:dyDescent="0.4"/>
  <cols>
    <col min="5" max="5" width="13.375" style="3" bestFit="1" customWidth="1"/>
    <col min="8" max="8" width="13.375" bestFit="1" customWidth="1"/>
    <col min="11" max="11" width="13.375" bestFit="1" customWidth="1"/>
    <col min="14" max="14" width="13.375" bestFit="1" customWidth="1"/>
  </cols>
  <sheetData>
    <row r="2" spans="2:14" x14ac:dyDescent="0.4">
      <c r="C2" s="7">
        <v>10.3</v>
      </c>
      <c r="D2" s="7"/>
      <c r="E2" s="7"/>
      <c r="F2" s="7">
        <v>16</v>
      </c>
      <c r="G2" s="7"/>
      <c r="H2" s="7"/>
      <c r="I2" s="7">
        <v>32</v>
      </c>
      <c r="J2" s="7"/>
      <c r="K2" s="7"/>
      <c r="L2" s="7">
        <v>300</v>
      </c>
      <c r="M2" s="7"/>
      <c r="N2" s="7"/>
    </row>
    <row r="3" spans="2:14" x14ac:dyDescent="0.4">
      <c r="B3" t="s">
        <v>0</v>
      </c>
      <c r="C3" s="2" t="s">
        <v>12</v>
      </c>
      <c r="D3" s="2" t="s">
        <v>13</v>
      </c>
      <c r="E3" s="6" t="s">
        <v>22</v>
      </c>
      <c r="F3" s="2" t="s">
        <v>12</v>
      </c>
      <c r="G3" s="2" t="s">
        <v>13</v>
      </c>
      <c r="H3" s="6" t="s">
        <v>23</v>
      </c>
      <c r="I3" s="2" t="s">
        <v>12</v>
      </c>
      <c r="J3" s="2" t="s">
        <v>13</v>
      </c>
      <c r="K3" s="6" t="s">
        <v>24</v>
      </c>
      <c r="L3" s="2" t="s">
        <v>12</v>
      </c>
      <c r="M3" s="2" t="s">
        <v>13</v>
      </c>
      <c r="N3" s="6" t="s">
        <v>25</v>
      </c>
    </row>
    <row r="4" spans="2:14" x14ac:dyDescent="0.4">
      <c r="B4">
        <v>0</v>
      </c>
      <c r="C4">
        <v>2.6069489999999999E-4</v>
      </c>
      <c r="D4">
        <v>2.4524429999999998E-4</v>
      </c>
      <c r="E4" s="4">
        <f>((C4+D4)/2)^2/10.3*1000</f>
        <v>6.2129726722485436E-6</v>
      </c>
      <c r="F4">
        <v>2.6591720000000002E-4</v>
      </c>
      <c r="G4">
        <v>2.5667769999999999E-4</v>
      </c>
      <c r="H4" s="4">
        <f>((F4+G4)/2)^2/16*1000</f>
        <v>4.2672723360314065E-6</v>
      </c>
      <c r="I4">
        <v>2.8226390000000003E-4</v>
      </c>
      <c r="J4">
        <v>2.6431030000000002E-4</v>
      </c>
      <c r="K4" s="4">
        <f>((I4+J4)/2)^2/32*1000</f>
        <v>2.3339324695753126E-6</v>
      </c>
      <c r="L4">
        <v>2.9378999999999999E-4</v>
      </c>
      <c r="M4">
        <v>2.8096600000000001E-4</v>
      </c>
      <c r="N4" s="4">
        <f>((L4+M4)/2)^2/300*1000</f>
        <v>2.752870496133334E-7</v>
      </c>
    </row>
    <row r="5" spans="2:14" x14ac:dyDescent="0.4">
      <c r="B5">
        <v>5</v>
      </c>
      <c r="C5">
        <v>7.1182039999999997E-4</v>
      </c>
      <c r="D5">
        <v>6.9967619999999995E-4</v>
      </c>
      <c r="E5" s="4">
        <f t="shared" ref="E5:E28" si="0">((C5+D5)/2)^2/10.3*1000</f>
        <v>4.8357345917756304E-5</v>
      </c>
      <c r="F5">
        <v>7.5208450000000004E-4</v>
      </c>
      <c r="G5">
        <v>7.3209149999999999E-4</v>
      </c>
      <c r="H5" s="4">
        <f t="shared" ref="H5:H28" si="1">((F5+G5)/2)^2/16*1000</f>
        <v>3.4418412484000001E-5</v>
      </c>
      <c r="I5">
        <v>7.9234870000000003E-4</v>
      </c>
      <c r="J5">
        <v>7.7420970000000001E-4</v>
      </c>
      <c r="K5" s="4">
        <f t="shared" ref="K5:K28" si="2">((I5+J5)/2)^2/32*1000</f>
        <v>1.9172697036020004E-5</v>
      </c>
      <c r="L5">
        <v>8.297081E-4</v>
      </c>
      <c r="M5">
        <v>8.1184729999999997E-4</v>
      </c>
      <c r="N5" s="4">
        <f t="shared" ref="N5:N27" si="3">((L5+M5)/2)^2/300*1000</f>
        <v>2.2455867760576334E-6</v>
      </c>
    </row>
    <row r="6" spans="2:14" x14ac:dyDescent="0.4">
      <c r="B6">
        <v>10</v>
      </c>
      <c r="C6">
        <v>1.179694E-3</v>
      </c>
      <c r="D6">
        <v>1.1563019999999999E-3</v>
      </c>
      <c r="E6" s="4">
        <f t="shared" si="0"/>
        <v>1.3244847844699027E-4</v>
      </c>
      <c r="F6">
        <v>1.241806E-3</v>
      </c>
      <c r="G6">
        <v>1.215818E-3</v>
      </c>
      <c r="H6" s="4">
        <f t="shared" si="1"/>
        <v>9.4373683209000021E-5</v>
      </c>
      <c r="I6">
        <v>1.303762E-3</v>
      </c>
      <c r="J6">
        <v>1.279999E-3</v>
      </c>
      <c r="K6" s="4">
        <f t="shared" si="2"/>
        <v>5.215485082125781E-5</v>
      </c>
      <c r="L6">
        <v>1.3592299999999999E-3</v>
      </c>
      <c r="M6">
        <v>1.3360539999999999E-3</v>
      </c>
      <c r="N6" s="4">
        <f t="shared" si="3"/>
        <v>6.0537965338800007E-6</v>
      </c>
    </row>
    <row r="7" spans="2:14" x14ac:dyDescent="0.4">
      <c r="B7">
        <v>15</v>
      </c>
      <c r="C7">
        <v>1.9829069999999999E-3</v>
      </c>
      <c r="D7">
        <v>1.952315E-3</v>
      </c>
      <c r="E7" s="4">
        <f t="shared" si="0"/>
        <v>3.7587311139038843E-4</v>
      </c>
      <c r="F7">
        <v>2.0885270000000002E-3</v>
      </c>
      <c r="G7">
        <v>2.0589240000000002E-3</v>
      </c>
      <c r="H7" s="4">
        <f t="shared" si="1"/>
        <v>2.6877109058439063E-4</v>
      </c>
      <c r="I7">
        <v>2.1912120000000001E-3</v>
      </c>
      <c r="J7">
        <v>2.1590440000000002E-3</v>
      </c>
      <c r="K7" s="4">
        <f t="shared" si="2"/>
        <v>1.4784943176200001E-4</v>
      </c>
      <c r="L7">
        <v>2.2894769999999998E-3</v>
      </c>
      <c r="M7">
        <v>2.2561970000000002E-3</v>
      </c>
      <c r="N7" s="4">
        <f t="shared" si="3"/>
        <v>1.721929342856333E-5</v>
      </c>
    </row>
    <row r="8" spans="2:14" x14ac:dyDescent="0.4">
      <c r="B8">
        <v>20</v>
      </c>
      <c r="C8">
        <v>3.3348309999999999E-3</v>
      </c>
      <c r="D8">
        <v>3.3026010000000001E-3</v>
      </c>
      <c r="E8" s="4">
        <f t="shared" si="0"/>
        <v>1.0693083387044661E-3</v>
      </c>
      <c r="F8">
        <v>3.5084650000000001E-3</v>
      </c>
      <c r="G8">
        <v>3.4681080000000001E-3</v>
      </c>
      <c r="H8" s="4">
        <f t="shared" si="1"/>
        <v>7.6050891913014061E-4</v>
      </c>
      <c r="I8">
        <v>3.6832100000000001E-3</v>
      </c>
      <c r="J8">
        <v>3.6415869999999999E-3</v>
      </c>
      <c r="K8" s="4">
        <f t="shared" si="2"/>
        <v>4.1916133665007032E-4</v>
      </c>
      <c r="L8">
        <v>3.8464300000000001E-3</v>
      </c>
      <c r="M8">
        <v>3.8072169999999999E-3</v>
      </c>
      <c r="N8" s="4">
        <f t="shared" si="3"/>
        <v>4.8815260333840828E-5</v>
      </c>
    </row>
    <row r="9" spans="2:14" x14ac:dyDescent="0.4">
      <c r="B9">
        <v>25</v>
      </c>
      <c r="C9">
        <v>5.1660940000000004E-3</v>
      </c>
      <c r="D9">
        <v>5.1285180000000003E-3</v>
      </c>
      <c r="E9" s="4">
        <f t="shared" si="0"/>
        <v>2.5723067046248549E-3</v>
      </c>
      <c r="F9">
        <v>5.4371580000000001E-3</v>
      </c>
      <c r="G9">
        <v>5.398346E-3</v>
      </c>
      <c r="H9" s="4">
        <f t="shared" si="1"/>
        <v>1.8345022958439997E-3</v>
      </c>
      <c r="I9">
        <v>5.7063690000000002E-3</v>
      </c>
      <c r="J9">
        <v>5.6632000000000002E-3</v>
      </c>
      <c r="K9" s="4">
        <f t="shared" si="2"/>
        <v>1.0098992128575077E-3</v>
      </c>
      <c r="L9">
        <v>5.9663709999999998E-3</v>
      </c>
      <c r="M9">
        <v>5.9190299999999996E-3</v>
      </c>
      <c r="N9" s="4">
        <f t="shared" si="3"/>
        <v>1.1771896410900085E-4</v>
      </c>
    </row>
    <row r="10" spans="2:14" x14ac:dyDescent="0.4">
      <c r="B10">
        <v>30</v>
      </c>
      <c r="C10">
        <v>6.7179170000000003E-3</v>
      </c>
      <c r="D10">
        <v>6.6701440000000002E-3</v>
      </c>
      <c r="E10" s="4">
        <f t="shared" si="0"/>
        <v>4.3504897412553634E-3</v>
      </c>
      <c r="F10">
        <v>7.0692630000000001E-3</v>
      </c>
      <c r="G10">
        <v>7.0183379999999998E-3</v>
      </c>
      <c r="H10" s="4">
        <f t="shared" si="1"/>
        <v>3.1009453427375154E-3</v>
      </c>
      <c r="I10">
        <v>7.4211340000000002E-3</v>
      </c>
      <c r="J10">
        <v>7.365697E-3</v>
      </c>
      <c r="K10" s="4">
        <f t="shared" si="2"/>
        <v>1.708206023613758E-3</v>
      </c>
      <c r="L10">
        <v>7.7573379999999999E-3</v>
      </c>
      <c r="M10">
        <v>7.699862E-3</v>
      </c>
      <c r="N10" s="4">
        <f t="shared" si="3"/>
        <v>1.9910419320000005E-4</v>
      </c>
    </row>
    <row r="11" spans="2:14" x14ac:dyDescent="0.4">
      <c r="B11">
        <v>35</v>
      </c>
      <c r="C11">
        <v>8.8254660000000006E-3</v>
      </c>
      <c r="D11">
        <v>8.768886E-3</v>
      </c>
      <c r="E11" s="4">
        <f t="shared" si="0"/>
        <v>7.5136219004831072E-3</v>
      </c>
      <c r="F11">
        <v>9.2884579999999994E-3</v>
      </c>
      <c r="G11">
        <v>9.2283859999999999E-3</v>
      </c>
      <c r="H11" s="4">
        <f t="shared" si="1"/>
        <v>5.3573986206302488E-3</v>
      </c>
      <c r="I11">
        <v>9.7472159999999995E-3</v>
      </c>
      <c r="J11">
        <v>9.6779050000000005E-3</v>
      </c>
      <c r="K11" s="4">
        <f t="shared" si="2"/>
        <v>2.947932233317508E-3</v>
      </c>
      <c r="L11">
        <v>1.020366E-2</v>
      </c>
      <c r="M11">
        <v>1.012266E-2</v>
      </c>
      <c r="N11" s="4">
        <f t="shared" si="3"/>
        <v>3.4429940395200006E-4</v>
      </c>
    </row>
    <row r="12" spans="2:14" x14ac:dyDescent="0.4">
      <c r="B12">
        <v>40</v>
      </c>
      <c r="C12">
        <v>1.167575E-2</v>
      </c>
      <c r="D12">
        <v>1.159751E-2</v>
      </c>
      <c r="E12" s="4">
        <f t="shared" si="0"/>
        <v>1.3146714345330096E-2</v>
      </c>
      <c r="F12">
        <v>1.228479E-2</v>
      </c>
      <c r="G12">
        <v>1.2196719999999999E-2</v>
      </c>
      <c r="H12" s="4">
        <f t="shared" si="1"/>
        <v>9.3647551856265616E-3</v>
      </c>
      <c r="I12">
        <v>1.2896380000000001E-2</v>
      </c>
      <c r="J12">
        <v>1.280065E-2</v>
      </c>
      <c r="K12" s="4">
        <f t="shared" si="2"/>
        <v>5.1588855532882817E-3</v>
      </c>
      <c r="L12">
        <v>1.349237E-2</v>
      </c>
      <c r="M12">
        <v>1.338904E-2</v>
      </c>
      <c r="N12" s="4">
        <f t="shared" si="3"/>
        <v>6.0217516965675017E-4</v>
      </c>
    </row>
    <row r="13" spans="2:14" x14ac:dyDescent="0.4">
      <c r="B13">
        <v>45</v>
      </c>
      <c r="C13">
        <v>1.549699E-2</v>
      </c>
      <c r="D13">
        <v>1.539885E-2</v>
      </c>
      <c r="E13" s="4">
        <f t="shared" si="0"/>
        <v>2.3168760420038837E-2</v>
      </c>
      <c r="F13">
        <v>1.6310310000000001E-2</v>
      </c>
      <c r="G13">
        <v>1.6197300000000001E-2</v>
      </c>
      <c r="H13" s="4">
        <f t="shared" si="1"/>
        <v>1.6511636061126569E-2</v>
      </c>
      <c r="I13">
        <v>1.712545E-2</v>
      </c>
      <c r="J13">
        <v>1.7001220000000001E-2</v>
      </c>
      <c r="K13" s="4">
        <f t="shared" si="2"/>
        <v>9.0986687913195297E-3</v>
      </c>
      <c r="L13">
        <v>1.791624E-2</v>
      </c>
      <c r="M13">
        <v>1.7781109999999999E-2</v>
      </c>
      <c r="N13" s="4">
        <f t="shared" si="3"/>
        <v>1.0619173308520835E-3</v>
      </c>
    </row>
    <row r="14" spans="2:14" x14ac:dyDescent="0.4">
      <c r="B14">
        <v>50</v>
      </c>
      <c r="C14">
        <v>2.0630989999999998E-2</v>
      </c>
      <c r="D14">
        <v>2.0499659999999999E-2</v>
      </c>
      <c r="E14" s="4">
        <f t="shared" si="0"/>
        <v>4.1061416733555817E-2</v>
      </c>
      <c r="F14">
        <v>2.1711879999999999E-2</v>
      </c>
      <c r="G14">
        <v>2.1564110000000001E-2</v>
      </c>
      <c r="H14" s="4">
        <f t="shared" si="1"/>
        <v>2.9262676726251564E-2</v>
      </c>
      <c r="I14">
        <v>2.279759E-2</v>
      </c>
      <c r="J14">
        <v>2.2629460000000001E-2</v>
      </c>
      <c r="K14" s="4">
        <f t="shared" si="2"/>
        <v>1.6122006810175778E-2</v>
      </c>
      <c r="L14">
        <v>2.385191E-2</v>
      </c>
      <c r="M14">
        <v>2.3670489999999999E-2</v>
      </c>
      <c r="N14" s="4">
        <f t="shared" si="3"/>
        <v>1.8819820847999998E-3</v>
      </c>
    </row>
    <row r="15" spans="2:14" x14ac:dyDescent="0.4">
      <c r="B15">
        <v>55</v>
      </c>
      <c r="C15">
        <v>2.7493480000000001E-2</v>
      </c>
      <c r="D15">
        <v>2.7319260000000001E-2</v>
      </c>
      <c r="E15" s="4">
        <f t="shared" si="0"/>
        <v>7.2923215201640759E-2</v>
      </c>
      <c r="F15">
        <v>2.893561E-2</v>
      </c>
      <c r="G15">
        <v>2.873939E-2</v>
      </c>
      <c r="H15" s="4">
        <f t="shared" si="1"/>
        <v>5.1975087890625007E-2</v>
      </c>
      <c r="I15">
        <v>3.0382240000000001E-2</v>
      </c>
      <c r="J15">
        <v>3.015493E-2</v>
      </c>
      <c r="K15" s="4">
        <f t="shared" si="2"/>
        <v>2.8630851184444531E-2</v>
      </c>
      <c r="L15">
        <v>3.1788030000000002E-2</v>
      </c>
      <c r="M15">
        <v>3.1545579999999997E-2</v>
      </c>
      <c r="N15" s="4">
        <f t="shared" si="3"/>
        <v>3.3426217963600838E-3</v>
      </c>
    </row>
    <row r="16" spans="2:14" x14ac:dyDescent="0.4">
      <c r="B16">
        <v>60</v>
      </c>
      <c r="C16">
        <v>3.6671580000000002E-2</v>
      </c>
      <c r="D16">
        <v>3.6438180000000001E-2</v>
      </c>
      <c r="E16" s="4">
        <f t="shared" si="0"/>
        <v>0.12973390794314563</v>
      </c>
      <c r="F16">
        <v>3.8596529999999997E-2</v>
      </c>
      <c r="G16">
        <v>3.8331400000000002E-2</v>
      </c>
      <c r="H16" s="4">
        <f t="shared" si="1"/>
        <v>9.2467287720076577E-2</v>
      </c>
      <c r="I16">
        <v>4.0513760000000003E-2</v>
      </c>
      <c r="J16">
        <v>4.0222710000000002E-2</v>
      </c>
      <c r="K16" s="4">
        <f t="shared" si="2"/>
        <v>5.0924824906725785E-2</v>
      </c>
      <c r="L16">
        <v>4.239648E-2</v>
      </c>
      <c r="M16">
        <v>4.2069450000000001E-2</v>
      </c>
      <c r="N16" s="4">
        <f t="shared" si="3"/>
        <v>5.9454111089707494E-3</v>
      </c>
    </row>
    <row r="17" spans="2:14" x14ac:dyDescent="0.4">
      <c r="B17">
        <v>65</v>
      </c>
      <c r="C17">
        <v>4.8933419999999998E-2</v>
      </c>
      <c r="D17">
        <v>4.8620919999999998E-2</v>
      </c>
      <c r="E17" s="4">
        <f t="shared" si="0"/>
        <v>0.23099148671931063</v>
      </c>
      <c r="F17">
        <v>5.1491420000000003E-2</v>
      </c>
      <c r="G17">
        <v>5.1139700000000003E-2</v>
      </c>
      <c r="H17" s="4">
        <f t="shared" si="1"/>
        <v>0.16458041863210002</v>
      </c>
      <c r="I17">
        <v>5.406242E-2</v>
      </c>
      <c r="J17">
        <v>5.3669170000000002E-2</v>
      </c>
      <c r="K17" s="4">
        <f t="shared" si="2"/>
        <v>9.0672620968188289E-2</v>
      </c>
      <c r="L17">
        <v>5.6567390000000002E-2</v>
      </c>
      <c r="M17">
        <v>5.6141169999999997E-2</v>
      </c>
      <c r="N17" s="4">
        <f t="shared" si="3"/>
        <v>1.0586016247728E-2</v>
      </c>
    </row>
    <row r="18" spans="2:14" x14ac:dyDescent="0.4">
      <c r="B18">
        <v>70</v>
      </c>
      <c r="C18">
        <v>6.5093940000000003E-2</v>
      </c>
      <c r="D18">
        <v>6.4742750000000002E-2</v>
      </c>
      <c r="E18" s="4">
        <f t="shared" si="0"/>
        <v>0.4091642250037888</v>
      </c>
      <c r="F18">
        <v>6.8518830000000003E-2</v>
      </c>
      <c r="G18">
        <v>6.8125649999999996E-2</v>
      </c>
      <c r="H18" s="4">
        <f t="shared" si="1"/>
        <v>0.29174552991360009</v>
      </c>
      <c r="I18">
        <v>7.1936E-2</v>
      </c>
      <c r="J18">
        <v>7.1477579999999999E-2</v>
      </c>
      <c r="K18" s="4">
        <f t="shared" si="2"/>
        <v>0.16068324162825309</v>
      </c>
      <c r="L18">
        <v>7.5266459999999993E-2</v>
      </c>
      <c r="M18">
        <v>7.4755699999999994E-2</v>
      </c>
      <c r="N18" s="4">
        <f t="shared" si="3"/>
        <v>1.8755540409221328E-2</v>
      </c>
    </row>
    <row r="19" spans="2:14" x14ac:dyDescent="0.4">
      <c r="B19">
        <v>75</v>
      </c>
      <c r="C19">
        <v>8.6134790000000003E-2</v>
      </c>
      <c r="D19">
        <v>8.5797689999999996E-2</v>
      </c>
      <c r="E19" s="4">
        <f t="shared" si="0"/>
        <v>0.71749460385801933</v>
      </c>
      <c r="F19">
        <v>9.0633379999999999E-2</v>
      </c>
      <c r="G19">
        <v>9.0235309999999999E-2</v>
      </c>
      <c r="H19" s="4">
        <f t="shared" si="1"/>
        <v>0.51114817222368913</v>
      </c>
      <c r="I19">
        <v>9.5137550000000001E-2</v>
      </c>
      <c r="J19">
        <v>9.4691839999999999E-2</v>
      </c>
      <c r="K19" s="4">
        <f t="shared" si="2"/>
        <v>0.28152497896696949</v>
      </c>
      <c r="L19">
        <v>9.9533979999999994E-2</v>
      </c>
      <c r="M19">
        <v>9.902553E-2</v>
      </c>
      <c r="N19" s="4">
        <f t="shared" si="3"/>
        <v>3.2854899176200075E-2</v>
      </c>
    </row>
    <row r="20" spans="2:14" x14ac:dyDescent="0.4">
      <c r="B20">
        <v>80</v>
      </c>
      <c r="C20">
        <v>0.1151871</v>
      </c>
      <c r="D20">
        <v>0.1148817</v>
      </c>
      <c r="E20" s="4">
        <f t="shared" si="0"/>
        <v>1.2847488527533981</v>
      </c>
      <c r="F20">
        <v>0.1211778</v>
      </c>
      <c r="G20">
        <v>0.1208</v>
      </c>
      <c r="H20" s="4">
        <f t="shared" si="1"/>
        <v>0.91489462020062517</v>
      </c>
      <c r="I20">
        <v>0.1271842</v>
      </c>
      <c r="J20">
        <v>0.1267508</v>
      </c>
      <c r="K20" s="4">
        <f t="shared" si="2"/>
        <v>0.50377331425781258</v>
      </c>
      <c r="L20">
        <v>0.13307140000000001</v>
      </c>
      <c r="M20">
        <v>0.1325626</v>
      </c>
      <c r="N20" s="4">
        <f t="shared" si="3"/>
        <v>5.880118496333335E-2</v>
      </c>
    </row>
    <row r="21" spans="2:14" x14ac:dyDescent="0.4">
      <c r="B21">
        <v>85</v>
      </c>
      <c r="C21">
        <v>0.15300340000000001</v>
      </c>
      <c r="D21">
        <v>0.15273870000000001</v>
      </c>
      <c r="E21" s="4">
        <f t="shared" si="0"/>
        <v>2.2688891192332528</v>
      </c>
      <c r="F21">
        <v>0.1610095</v>
      </c>
      <c r="G21">
        <v>0.1606698</v>
      </c>
      <c r="H21" s="4">
        <f t="shared" si="1"/>
        <v>1.6168370632576563</v>
      </c>
      <c r="I21">
        <v>0.16901740000000001</v>
      </c>
      <c r="J21">
        <v>0.16858590000000001</v>
      </c>
      <c r="K21" s="4">
        <f t="shared" si="2"/>
        <v>0.89043740758507839</v>
      </c>
      <c r="L21">
        <v>0.17683080000000001</v>
      </c>
      <c r="M21">
        <v>0.1763072</v>
      </c>
      <c r="N21" s="4">
        <f t="shared" si="3"/>
        <v>0.10392203920333334</v>
      </c>
    </row>
    <row r="22" spans="2:14" x14ac:dyDescent="0.4">
      <c r="B22">
        <v>90</v>
      </c>
      <c r="C22">
        <v>0.20377780000000001</v>
      </c>
      <c r="D22">
        <v>0.20356340000000001</v>
      </c>
      <c r="E22" s="4">
        <f t="shared" si="0"/>
        <v>4.0273508062485446</v>
      </c>
      <c r="F22">
        <v>0.21445719999999999</v>
      </c>
      <c r="G22">
        <v>0.21415480000000001</v>
      </c>
      <c r="H22" s="4">
        <f t="shared" si="1"/>
        <v>2.8704413522499999</v>
      </c>
      <c r="I22">
        <v>0.2251378</v>
      </c>
      <c r="J22">
        <v>0.22472729999999999</v>
      </c>
      <c r="K22" s="4">
        <f t="shared" si="2"/>
        <v>1.5810828765469531</v>
      </c>
      <c r="L22">
        <v>0.2355611</v>
      </c>
      <c r="M22">
        <v>0.23502619999999999</v>
      </c>
      <c r="N22" s="4">
        <f t="shared" si="3"/>
        <v>0.18454367243440833</v>
      </c>
    </row>
    <row r="23" spans="2:14" x14ac:dyDescent="0.4">
      <c r="B23">
        <v>95</v>
      </c>
      <c r="C23">
        <v>0.2720882</v>
      </c>
      <c r="D23">
        <v>0.27197120000000002</v>
      </c>
      <c r="E23" s="4">
        <f t="shared" si="0"/>
        <v>7.1844813283582543</v>
      </c>
      <c r="F23">
        <v>0.28644700000000001</v>
      </c>
      <c r="G23">
        <v>0.28622180000000003</v>
      </c>
      <c r="H23" s="4">
        <f t="shared" si="1"/>
        <v>5.1242117889599994</v>
      </c>
      <c r="I23">
        <v>0.30075380000000002</v>
      </c>
      <c r="J23">
        <v>0.30038779999999998</v>
      </c>
      <c r="K23" s="4">
        <f t="shared" si="2"/>
        <v>2.8232126816450007</v>
      </c>
      <c r="L23">
        <v>0.31472270000000002</v>
      </c>
      <c r="M23">
        <v>0.31420009999999998</v>
      </c>
      <c r="N23" s="4">
        <f t="shared" si="3"/>
        <v>0.32961990696653337</v>
      </c>
    </row>
    <row r="24" spans="2:14" x14ac:dyDescent="0.4">
      <c r="B24">
        <v>100</v>
      </c>
      <c r="C24">
        <v>0.36027330000000002</v>
      </c>
      <c r="D24">
        <v>0.36019240000000002</v>
      </c>
      <c r="E24" s="4">
        <f t="shared" si="0"/>
        <v>12.598806429041023</v>
      </c>
      <c r="F24">
        <v>0.37939000000000001</v>
      </c>
      <c r="G24">
        <v>0.37918269999999998</v>
      </c>
      <c r="H24" s="4">
        <f t="shared" si="1"/>
        <v>8.9911334560201563</v>
      </c>
      <c r="I24">
        <v>0.39840779999999998</v>
      </c>
      <c r="J24">
        <v>0.39803070000000002</v>
      </c>
      <c r="K24" s="4">
        <f t="shared" si="2"/>
        <v>4.9555803459550791</v>
      </c>
      <c r="L24">
        <v>0.4168616</v>
      </c>
      <c r="M24">
        <v>0.41635420000000001</v>
      </c>
      <c r="N24" s="4">
        <f t="shared" si="3"/>
        <v>0.57854047447470014</v>
      </c>
    </row>
    <row r="25" spans="2:14" x14ac:dyDescent="0.4">
      <c r="B25">
        <v>105</v>
      </c>
      <c r="C25">
        <v>0.4803036</v>
      </c>
      <c r="D25">
        <v>0.48023189999999999</v>
      </c>
      <c r="E25" s="4">
        <f t="shared" si="0"/>
        <v>22.393894338841019</v>
      </c>
      <c r="F25">
        <v>0.50630450000000005</v>
      </c>
      <c r="G25">
        <v>0.5059863</v>
      </c>
      <c r="H25" s="4">
        <f t="shared" si="1"/>
        <v>16.011447871322506</v>
      </c>
      <c r="I25">
        <v>0.53177289999999999</v>
      </c>
      <c r="J25">
        <v>0.53127279999999999</v>
      </c>
      <c r="K25" s="4">
        <f t="shared" si="2"/>
        <v>8.828641877253828</v>
      </c>
      <c r="L25">
        <v>0.5565272</v>
      </c>
      <c r="M25">
        <v>0.55583499999999997</v>
      </c>
      <c r="N25" s="4">
        <f t="shared" si="3"/>
        <v>1.0311247199906999</v>
      </c>
    </row>
    <row r="26" spans="2:14" x14ac:dyDescent="0.4">
      <c r="B26">
        <v>110</v>
      </c>
      <c r="C26">
        <v>0.63938600000000001</v>
      </c>
      <c r="D26">
        <v>0.63924049999999999</v>
      </c>
      <c r="E26" s="4">
        <f t="shared" si="0"/>
        <v>39.681692390831316</v>
      </c>
      <c r="F26">
        <v>0.67524960000000001</v>
      </c>
      <c r="G26">
        <v>0.67488300000000001</v>
      </c>
      <c r="H26" s="4">
        <f t="shared" si="1"/>
        <v>28.482156837230626</v>
      </c>
      <c r="I26">
        <v>0.70981260000000002</v>
      </c>
      <c r="J26">
        <v>0.70913950000000003</v>
      </c>
      <c r="K26" s="4">
        <f t="shared" si="2"/>
        <v>15.729883297612581</v>
      </c>
      <c r="L26">
        <v>0.74296430000000002</v>
      </c>
      <c r="M26">
        <v>0.74193849999999995</v>
      </c>
      <c r="N26" s="4">
        <f t="shared" si="3"/>
        <v>1.8374469378731999</v>
      </c>
    </row>
    <row r="27" spans="2:14" x14ac:dyDescent="0.4">
      <c r="B27">
        <v>115</v>
      </c>
      <c r="C27">
        <v>0.84723809999999999</v>
      </c>
      <c r="D27">
        <v>0.84699939999999996</v>
      </c>
      <c r="E27" s="4">
        <f t="shared" si="0"/>
        <v>69.670890932190517</v>
      </c>
      <c r="F27">
        <v>0.89989969999999997</v>
      </c>
      <c r="G27">
        <v>0.89941749999999998</v>
      </c>
      <c r="H27" s="4">
        <f t="shared" si="1"/>
        <v>50.586599784622493</v>
      </c>
      <c r="I27">
        <v>0.94744499999999998</v>
      </c>
      <c r="J27">
        <v>0.9465517</v>
      </c>
      <c r="K27" s="4">
        <f t="shared" si="2"/>
        <v>28.025183590710078</v>
      </c>
      <c r="L27">
        <v>0.99215730000000002</v>
      </c>
      <c r="M27">
        <v>0.99086750000000001</v>
      </c>
      <c r="N27" s="4">
        <f t="shared" si="3"/>
        <v>3.2769894645125333</v>
      </c>
    </row>
    <row r="28" spans="2:14" x14ac:dyDescent="0.4">
      <c r="B28">
        <v>120</v>
      </c>
      <c r="C28">
        <v>1.076298</v>
      </c>
      <c r="D28">
        <v>1.0766290000000001</v>
      </c>
      <c r="E28" s="4">
        <f t="shared" si="0"/>
        <v>112.50229775070389</v>
      </c>
      <c r="F28">
        <v>1.163802</v>
      </c>
      <c r="G28">
        <v>1.163233</v>
      </c>
      <c r="H28" s="4">
        <f t="shared" si="1"/>
        <v>84.610810800390624</v>
      </c>
      <c r="I28">
        <v>1.232424</v>
      </c>
      <c r="J28">
        <v>1.2312689999999999</v>
      </c>
      <c r="K28" s="4">
        <f t="shared" si="2"/>
        <v>47.420181236320317</v>
      </c>
      <c r="L28">
        <v>1.292089</v>
      </c>
      <c r="M28">
        <v>1.2903230000000001</v>
      </c>
      <c r="N28" s="4">
        <f>((L28+M28)/2)^2/300*1000</f>
        <v>5.5573764481200012</v>
      </c>
    </row>
  </sheetData>
  <mergeCells count="4">
    <mergeCell ref="C2:E2"/>
    <mergeCell ref="F2:H2"/>
    <mergeCell ref="I2:K2"/>
    <mergeCell ref="L2:N2"/>
  </mergeCells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72D27-BBE5-4093-9C17-ADFBD4987225}">
  <sheetPr codeName="Sheet23"/>
  <dimension ref="B2:N28"/>
  <sheetViews>
    <sheetView topLeftCell="A31" workbookViewId="0">
      <selection activeCell="E9" sqref="E9"/>
    </sheetView>
  </sheetViews>
  <sheetFormatPr defaultRowHeight="18.75" x14ac:dyDescent="0.4"/>
  <cols>
    <col min="5" max="5" width="13.375" style="3" bestFit="1" customWidth="1"/>
    <col min="8" max="8" width="13.375" bestFit="1" customWidth="1"/>
    <col min="11" max="11" width="13.375" bestFit="1" customWidth="1"/>
    <col min="14" max="14" width="13.375" bestFit="1" customWidth="1"/>
  </cols>
  <sheetData>
    <row r="2" spans="2:14" x14ac:dyDescent="0.4">
      <c r="C2" s="7">
        <v>10.3</v>
      </c>
      <c r="D2" s="7"/>
      <c r="E2" s="7"/>
      <c r="F2" s="7">
        <v>16</v>
      </c>
      <c r="G2" s="7"/>
      <c r="H2" s="7"/>
      <c r="I2" s="7">
        <v>32</v>
      </c>
      <c r="J2" s="7"/>
      <c r="K2" s="7"/>
      <c r="L2" s="7">
        <v>300</v>
      </c>
      <c r="M2" s="7"/>
      <c r="N2" s="7"/>
    </row>
    <row r="3" spans="2:14" x14ac:dyDescent="0.4">
      <c r="B3" t="s">
        <v>0</v>
      </c>
      <c r="C3" s="2" t="s">
        <v>12</v>
      </c>
      <c r="D3" s="2" t="s">
        <v>13</v>
      </c>
      <c r="E3" s="6" t="s">
        <v>26</v>
      </c>
      <c r="F3" s="2" t="s">
        <v>12</v>
      </c>
      <c r="G3" s="2" t="s">
        <v>13</v>
      </c>
      <c r="H3" s="6" t="s">
        <v>27</v>
      </c>
      <c r="I3" s="2" t="s">
        <v>12</v>
      </c>
      <c r="J3" s="2" t="s">
        <v>13</v>
      </c>
      <c r="K3" s="6" t="s">
        <v>28</v>
      </c>
      <c r="L3" s="2" t="s">
        <v>12</v>
      </c>
      <c r="M3" s="2" t="s">
        <v>13</v>
      </c>
      <c r="N3" s="6" t="s">
        <v>29</v>
      </c>
    </row>
    <row r="4" spans="2:14" x14ac:dyDescent="0.4">
      <c r="B4">
        <v>0</v>
      </c>
      <c r="C4">
        <v>2.0476380000000001E-4</v>
      </c>
      <c r="D4">
        <v>1.9920159999999999E-4</v>
      </c>
      <c r="E4" s="4">
        <f>((C4+D4)/2)^2/10.3*1000</f>
        <v>3.9608748640087371E-6</v>
      </c>
      <c r="F4">
        <v>2.5349489999999998E-4</v>
      </c>
      <c r="G4">
        <v>2.4030009999999999E-4</v>
      </c>
      <c r="H4" s="4">
        <f>((F4+G4)/2)^2/16*1000</f>
        <v>3.8098984691406248E-6</v>
      </c>
      <c r="I4">
        <v>3.2889369999999999E-4</v>
      </c>
      <c r="J4">
        <v>3.1857270000000001E-4</v>
      </c>
      <c r="K4" s="4">
        <f>((I4+J4)/2)^2/32*1000</f>
        <v>3.2750995244449999E-6</v>
      </c>
      <c r="L4">
        <v>4.7178040000000001E-4</v>
      </c>
      <c r="M4">
        <v>4.55341E-4</v>
      </c>
      <c r="N4" s="4">
        <f>((L4+M4)/2)^2/300*1000</f>
        <v>7.1629507528163343E-7</v>
      </c>
    </row>
    <row r="5" spans="2:14" x14ac:dyDescent="0.4">
      <c r="B5">
        <v>5</v>
      </c>
      <c r="C5">
        <v>5.652872E-4</v>
      </c>
      <c r="D5">
        <v>5.5700569999999998E-4</v>
      </c>
      <c r="E5" s="4">
        <f t="shared" ref="E5:E28" si="0">((C5+D5)/2)^2/10.3*1000</f>
        <v>3.0571392072582756E-5</v>
      </c>
      <c r="F5">
        <v>7.1206760000000003E-4</v>
      </c>
      <c r="G5">
        <v>6.8750120000000004E-4</v>
      </c>
      <c r="H5" s="4">
        <f t="shared" ref="H5:H28" si="1">((F5+G5)/2)^2/16*1000</f>
        <v>3.0606137905210009E-5</v>
      </c>
      <c r="I5">
        <v>9.2429649999999997E-4</v>
      </c>
      <c r="J5">
        <v>9.0448890000000004E-4</v>
      </c>
      <c r="K5" s="4">
        <f t="shared" ref="K5:K28" si="2">((I5+J5)/2)^2/32*1000</f>
        <v>2.6128562806665314E-5</v>
      </c>
      <c r="L5">
        <v>1.270544E-3</v>
      </c>
      <c r="M5">
        <v>1.234111E-3</v>
      </c>
      <c r="N5" s="4">
        <f t="shared" ref="N5:N27" si="3">((L5+M5)/2)^2/300*1000</f>
        <v>5.2277472241874994E-6</v>
      </c>
    </row>
    <row r="6" spans="2:14" x14ac:dyDescent="0.4">
      <c r="B6">
        <v>10</v>
      </c>
      <c r="C6">
        <v>9.3245440000000001E-4</v>
      </c>
      <c r="D6">
        <v>9.1453170000000002E-4</v>
      </c>
      <c r="E6" s="4">
        <f t="shared" si="0"/>
        <v>8.2799943048378908E-5</v>
      </c>
      <c r="F6">
        <v>1.1694349999999999E-3</v>
      </c>
      <c r="G6">
        <v>1.1531810000000001E-3</v>
      </c>
      <c r="H6" s="4">
        <f t="shared" si="1"/>
        <v>8.4289766929000008E-5</v>
      </c>
      <c r="I6">
        <v>1.5228819999999999E-3</v>
      </c>
      <c r="J6">
        <v>1.4938040000000001E-3</v>
      </c>
      <c r="K6" s="4">
        <f t="shared" si="2"/>
        <v>7.1096831426531259E-5</v>
      </c>
      <c r="L6">
        <v>2.0850040000000001E-3</v>
      </c>
      <c r="M6">
        <v>2.0415569999999998E-3</v>
      </c>
      <c r="N6" s="4">
        <f t="shared" si="3"/>
        <v>1.4190421405600834E-5</v>
      </c>
    </row>
    <row r="7" spans="2:14" x14ac:dyDescent="0.4">
      <c r="B7">
        <v>15</v>
      </c>
      <c r="C7">
        <v>1.5808840000000001E-3</v>
      </c>
      <c r="D7">
        <v>1.552547E-3</v>
      </c>
      <c r="E7" s="4">
        <f t="shared" si="0"/>
        <v>2.3831043280973297E-4</v>
      </c>
      <c r="F7">
        <v>1.969681E-3</v>
      </c>
      <c r="G7">
        <v>1.945177E-3</v>
      </c>
      <c r="H7" s="4">
        <f t="shared" si="1"/>
        <v>2.3947051812756251E-4</v>
      </c>
      <c r="I7">
        <v>2.5583479999999998E-3</v>
      </c>
      <c r="J7">
        <v>2.526056E-3</v>
      </c>
      <c r="K7" s="4">
        <f t="shared" si="2"/>
        <v>2.0196221902512497E-4</v>
      </c>
      <c r="L7">
        <v>3.4752770000000001E-3</v>
      </c>
      <c r="M7">
        <v>3.4239499999999998E-3</v>
      </c>
      <c r="N7" s="4">
        <f t="shared" si="3"/>
        <v>3.9666110997940835E-5</v>
      </c>
    </row>
    <row r="8" spans="2:14" x14ac:dyDescent="0.4">
      <c r="B8">
        <v>20</v>
      </c>
      <c r="C8">
        <v>2.6547900000000002E-3</v>
      </c>
      <c r="D8">
        <v>2.6311199999999998E-3</v>
      </c>
      <c r="E8" s="4">
        <f t="shared" si="0"/>
        <v>6.7817583806067949E-4</v>
      </c>
      <c r="F8">
        <v>3.3189790000000001E-3</v>
      </c>
      <c r="G8">
        <v>3.2902719999999999E-3</v>
      </c>
      <c r="H8" s="4">
        <f t="shared" si="1"/>
        <v>6.825343559531406E-4</v>
      </c>
      <c r="I8">
        <v>4.2910049999999996E-3</v>
      </c>
      <c r="J8">
        <v>4.2516059999999998E-3</v>
      </c>
      <c r="K8" s="4">
        <f t="shared" si="2"/>
        <v>5.7012658357282018E-4</v>
      </c>
      <c r="L8">
        <v>5.8050360000000004E-3</v>
      </c>
      <c r="M8">
        <v>5.7453039999999997E-3</v>
      </c>
      <c r="N8" s="4">
        <f t="shared" si="3"/>
        <v>1.1117529509633331E-4</v>
      </c>
    </row>
    <row r="9" spans="2:14" x14ac:dyDescent="0.4">
      <c r="B9">
        <v>25</v>
      </c>
      <c r="C9">
        <v>4.1251270000000001E-3</v>
      </c>
      <c r="D9">
        <v>4.098707E-3</v>
      </c>
      <c r="E9" s="4">
        <f t="shared" si="0"/>
        <v>1.6415399431931063E-3</v>
      </c>
      <c r="F9">
        <v>5.1489129999999998E-3</v>
      </c>
      <c r="G9">
        <v>5.1157870000000001E-3</v>
      </c>
      <c r="H9" s="4">
        <f t="shared" si="1"/>
        <v>1.64631353265625E-3</v>
      </c>
      <c r="I9">
        <v>6.6526850000000002E-3</v>
      </c>
      <c r="J9">
        <v>6.6089599999999997E-3</v>
      </c>
      <c r="K9" s="4">
        <f t="shared" si="2"/>
        <v>1.3739939695783202E-3</v>
      </c>
      <c r="L9">
        <v>8.9949279999999993E-3</v>
      </c>
      <c r="M9">
        <v>8.9279029999999992E-3</v>
      </c>
      <c r="N9" s="4">
        <f t="shared" si="3"/>
        <v>2.6768989254546748E-4</v>
      </c>
    </row>
    <row r="10" spans="2:14" x14ac:dyDescent="0.4">
      <c r="B10">
        <v>30</v>
      </c>
      <c r="C10">
        <v>5.3619760000000001E-3</v>
      </c>
      <c r="D10">
        <v>5.3348140000000002E-3</v>
      </c>
      <c r="E10" s="4">
        <f t="shared" si="0"/>
        <v>2.7772164151480586E-3</v>
      </c>
      <c r="F10">
        <v>6.6965030000000004E-3</v>
      </c>
      <c r="G10">
        <v>6.6572269999999999E-3</v>
      </c>
      <c r="H10" s="4">
        <f t="shared" si="1"/>
        <v>2.7862828892640627E-3</v>
      </c>
      <c r="I10">
        <v>8.6528219999999993E-3</v>
      </c>
      <c r="J10">
        <v>8.5933060000000002E-3</v>
      </c>
      <c r="K10" s="4">
        <f t="shared" si="2"/>
        <v>2.3236635233779995E-3</v>
      </c>
      <c r="L10">
        <v>1.168929E-2</v>
      </c>
      <c r="M10">
        <v>1.159785E-2</v>
      </c>
      <c r="N10" s="4">
        <f t="shared" si="3"/>
        <v>4.5190907448299991E-4</v>
      </c>
    </row>
    <row r="11" spans="2:14" x14ac:dyDescent="0.4">
      <c r="B11">
        <v>35</v>
      </c>
      <c r="C11">
        <v>7.0452220000000003E-3</v>
      </c>
      <c r="D11">
        <v>7.0128059999999999E-3</v>
      </c>
      <c r="E11" s="4">
        <f t="shared" si="0"/>
        <v>4.7967997875918442E-3</v>
      </c>
      <c r="F11">
        <v>8.7966350000000006E-3</v>
      </c>
      <c r="G11">
        <v>8.7474100000000006E-3</v>
      </c>
      <c r="H11" s="4">
        <f t="shared" si="1"/>
        <v>4.8092736712816416E-3</v>
      </c>
      <c r="I11">
        <v>1.1366370000000001E-2</v>
      </c>
      <c r="J11">
        <v>1.1293350000000001E-2</v>
      </c>
      <c r="K11" s="4">
        <f t="shared" si="2"/>
        <v>4.0114289881125007E-3</v>
      </c>
      <c r="L11">
        <v>1.53638E-2</v>
      </c>
      <c r="M11">
        <v>1.524854E-2</v>
      </c>
      <c r="N11" s="4">
        <f t="shared" si="3"/>
        <v>7.8092946689633342E-4</v>
      </c>
    </row>
    <row r="12" spans="2:14" x14ac:dyDescent="0.4">
      <c r="B12">
        <v>40</v>
      </c>
      <c r="C12">
        <v>9.3143529999999992E-3</v>
      </c>
      <c r="D12">
        <v>9.2689899999999995E-3</v>
      </c>
      <c r="E12" s="4">
        <f t="shared" si="0"/>
        <v>8.382054297467207E-3</v>
      </c>
      <c r="F12">
        <v>1.163497E-2</v>
      </c>
      <c r="G12">
        <v>1.157329E-2</v>
      </c>
      <c r="H12" s="4">
        <f t="shared" si="1"/>
        <v>8.4159895660562509E-3</v>
      </c>
      <c r="I12">
        <v>1.503526E-2</v>
      </c>
      <c r="J12">
        <v>1.494179E-2</v>
      </c>
      <c r="K12" s="4">
        <f t="shared" si="2"/>
        <v>7.0204963023632804E-3</v>
      </c>
      <c r="L12">
        <v>2.0326090000000002E-2</v>
      </c>
      <c r="M12">
        <v>2.0171830000000002E-2</v>
      </c>
      <c r="N12" s="4">
        <f t="shared" si="3"/>
        <v>1.3667346036053338E-3</v>
      </c>
    </row>
    <row r="13" spans="2:14" x14ac:dyDescent="0.4">
      <c r="B13">
        <v>45</v>
      </c>
      <c r="C13">
        <v>1.236813E-2</v>
      </c>
      <c r="D13">
        <v>1.230706E-2</v>
      </c>
      <c r="E13" s="4">
        <f t="shared" si="0"/>
        <v>1.4778276736313106E-2</v>
      </c>
      <c r="F13">
        <v>1.5451619999999999E-2</v>
      </c>
      <c r="G13">
        <v>1.537005E-2</v>
      </c>
      <c r="H13" s="4">
        <f t="shared" si="1"/>
        <v>1.484336471232656E-2</v>
      </c>
      <c r="I13">
        <v>1.9971869999999999E-2</v>
      </c>
      <c r="J13">
        <v>1.9845700000000001E-2</v>
      </c>
      <c r="K13" s="4">
        <f t="shared" si="2"/>
        <v>1.2386241255507028E-2</v>
      </c>
      <c r="L13">
        <v>2.6992550000000001E-2</v>
      </c>
      <c r="M13">
        <v>2.6785719999999999E-2</v>
      </c>
      <c r="N13" s="4">
        <f t="shared" si="3"/>
        <v>2.4100852701607503E-3</v>
      </c>
    </row>
    <row r="14" spans="2:14" x14ac:dyDescent="0.4">
      <c r="B14">
        <v>50</v>
      </c>
      <c r="C14">
        <v>1.6457889999999999E-2</v>
      </c>
      <c r="D14">
        <v>1.6381219999999998E-2</v>
      </c>
      <c r="E14" s="4">
        <f t="shared" si="0"/>
        <v>2.6174930718254847E-2</v>
      </c>
      <c r="F14">
        <v>2.056595E-2</v>
      </c>
      <c r="G14">
        <v>2.0455569999999999E-2</v>
      </c>
      <c r="H14" s="4">
        <f t="shared" si="1"/>
        <v>2.6293204736099998E-2</v>
      </c>
      <c r="I14">
        <v>2.6584190000000001E-2</v>
      </c>
      <c r="J14">
        <v>2.6415709999999998E-2</v>
      </c>
      <c r="K14" s="4">
        <f t="shared" si="2"/>
        <v>2.1945229687578127E-2</v>
      </c>
      <c r="L14">
        <v>3.5935920000000003E-2</v>
      </c>
      <c r="M14">
        <v>3.5659690000000001E-2</v>
      </c>
      <c r="N14" s="4">
        <f t="shared" si="3"/>
        <v>4.2716094760600846E-3</v>
      </c>
    </row>
    <row r="15" spans="2:14" x14ac:dyDescent="0.4">
      <c r="B15">
        <v>55</v>
      </c>
      <c r="C15">
        <v>2.193196E-2</v>
      </c>
      <c r="D15">
        <v>2.182566E-2</v>
      </c>
      <c r="E15" s="4">
        <f t="shared" si="0"/>
        <v>4.6474012331660187E-2</v>
      </c>
      <c r="F15">
        <v>2.7405880000000001E-2</v>
      </c>
      <c r="G15">
        <v>2.726222E-2</v>
      </c>
      <c r="H15" s="4">
        <f t="shared" si="1"/>
        <v>4.6696893087656247E-2</v>
      </c>
      <c r="I15">
        <v>3.5429879999999997E-2</v>
      </c>
      <c r="J15">
        <v>3.5208099999999999E-2</v>
      </c>
      <c r="K15" s="4">
        <f t="shared" si="2"/>
        <v>3.8982220456878117E-2</v>
      </c>
      <c r="L15">
        <v>4.7889580000000001E-2</v>
      </c>
      <c r="M15">
        <v>4.7531009999999999E-2</v>
      </c>
      <c r="N15" s="4">
        <f t="shared" si="3"/>
        <v>7.5875741632900826E-3</v>
      </c>
    </row>
    <row r="16" spans="2:14" x14ac:dyDescent="0.4">
      <c r="B16">
        <v>60</v>
      </c>
      <c r="C16">
        <v>2.9238440000000001E-2</v>
      </c>
      <c r="D16">
        <v>2.910306E-2</v>
      </c>
      <c r="E16" s="4">
        <f t="shared" si="0"/>
        <v>8.2614820928398058E-2</v>
      </c>
      <c r="F16">
        <v>3.6547639999999999E-2</v>
      </c>
      <c r="G16">
        <v>3.6353240000000002E-2</v>
      </c>
      <c r="H16" s="4">
        <f t="shared" si="1"/>
        <v>8.3039661012100002E-2</v>
      </c>
      <c r="I16">
        <v>4.7255890000000002E-2</v>
      </c>
      <c r="J16">
        <v>4.6961129999999997E-2</v>
      </c>
      <c r="K16" s="4">
        <f t="shared" si="2"/>
        <v>6.9350366075628125E-2</v>
      </c>
      <c r="L16">
        <v>6.3876870000000002E-2</v>
      </c>
      <c r="M16">
        <v>6.3391100000000006E-2</v>
      </c>
      <c r="N16" s="4">
        <f t="shared" si="3"/>
        <v>1.3497613489934085E-2</v>
      </c>
    </row>
    <row r="17" spans="2:14" x14ac:dyDescent="0.4">
      <c r="B17">
        <v>65</v>
      </c>
      <c r="C17">
        <v>3.8977640000000001E-2</v>
      </c>
      <c r="D17">
        <v>3.8795200000000002E-2</v>
      </c>
      <c r="E17" s="4">
        <f t="shared" si="0"/>
        <v>0.14681103499188353</v>
      </c>
      <c r="F17">
        <v>4.8745240000000002E-2</v>
      </c>
      <c r="G17">
        <v>4.8483070000000003E-2</v>
      </c>
      <c r="H17" s="4">
        <f t="shared" si="1"/>
        <v>0.14770850414775161</v>
      </c>
      <c r="I17">
        <v>6.3038520000000001E-2</v>
      </c>
      <c r="J17">
        <v>6.2641440000000007E-2</v>
      </c>
      <c r="K17" s="4">
        <f t="shared" si="2"/>
        <v>0.12340197145001251</v>
      </c>
      <c r="L17">
        <v>8.5221630000000007E-2</v>
      </c>
      <c r="M17">
        <v>8.4585649999999998E-2</v>
      </c>
      <c r="N17" s="4">
        <f t="shared" si="3"/>
        <v>2.4028760284165337E-2</v>
      </c>
    </row>
    <row r="18" spans="2:14" x14ac:dyDescent="0.4">
      <c r="B18">
        <v>70</v>
      </c>
      <c r="C18">
        <v>5.1851010000000003E-2</v>
      </c>
      <c r="D18">
        <v>5.1651240000000001E-2</v>
      </c>
      <c r="E18" s="4">
        <f t="shared" si="0"/>
        <v>0.26001737269569175</v>
      </c>
      <c r="F18">
        <v>6.4888630000000003E-2</v>
      </c>
      <c r="G18">
        <v>6.4593650000000002E-2</v>
      </c>
      <c r="H18" s="4">
        <f t="shared" si="1"/>
        <v>0.261963450531225</v>
      </c>
      <c r="I18">
        <v>8.3969799999999997E-2</v>
      </c>
      <c r="J18">
        <v>8.3514409999999997E-2</v>
      </c>
      <c r="K18" s="4">
        <f t="shared" si="2"/>
        <v>0.2191481296822195</v>
      </c>
      <c r="L18">
        <v>0.1135376</v>
      </c>
      <c r="M18">
        <v>0.1127964</v>
      </c>
      <c r="N18" s="4">
        <f t="shared" si="3"/>
        <v>4.2689232963333337E-2</v>
      </c>
    </row>
    <row r="19" spans="2:14" x14ac:dyDescent="0.4">
      <c r="B19">
        <v>75</v>
      </c>
      <c r="C19">
        <v>6.8341520000000003E-2</v>
      </c>
      <c r="D19">
        <v>6.8187360000000002E-2</v>
      </c>
      <c r="E19" s="4">
        <f t="shared" si="0"/>
        <v>0.45243046296248551</v>
      </c>
      <c r="F19">
        <v>8.5650599999999993E-2</v>
      </c>
      <c r="G19">
        <v>8.5402459999999999E-2</v>
      </c>
      <c r="H19" s="4">
        <f t="shared" si="1"/>
        <v>0.45717420836505612</v>
      </c>
      <c r="I19">
        <v>0.1109556</v>
      </c>
      <c r="J19">
        <v>0.1105346</v>
      </c>
      <c r="K19" s="4">
        <f t="shared" si="2"/>
        <v>0.38326491168781252</v>
      </c>
      <c r="L19">
        <v>0.1500098</v>
      </c>
      <c r="M19">
        <v>0.14926020000000001</v>
      </c>
      <c r="N19" s="4">
        <f t="shared" si="3"/>
        <v>7.4635444083333349E-2</v>
      </c>
    </row>
    <row r="20" spans="2:14" x14ac:dyDescent="0.4">
      <c r="B20">
        <v>80</v>
      </c>
      <c r="C20">
        <v>9.0770359999999994E-2</v>
      </c>
      <c r="D20">
        <v>9.069033E-2</v>
      </c>
      <c r="E20" s="4">
        <f t="shared" si="0"/>
        <v>0.79922286444844881</v>
      </c>
      <c r="F20">
        <v>0.1141713</v>
      </c>
      <c r="G20">
        <v>0.1139941</v>
      </c>
      <c r="H20" s="4">
        <f t="shared" si="1"/>
        <v>0.81342890245562516</v>
      </c>
      <c r="I20">
        <v>0.14818249999999999</v>
      </c>
      <c r="J20">
        <v>0.14781250000000001</v>
      </c>
      <c r="K20" s="4">
        <f t="shared" si="2"/>
        <v>0.68447687519531253</v>
      </c>
      <c r="L20">
        <v>0.20052619999999999</v>
      </c>
      <c r="M20">
        <v>0.1997661</v>
      </c>
      <c r="N20" s="4">
        <f t="shared" si="3"/>
        <v>0.13352827119940833</v>
      </c>
    </row>
    <row r="21" spans="2:14" x14ac:dyDescent="0.4">
      <c r="B21">
        <v>85</v>
      </c>
      <c r="C21">
        <v>0.1188096</v>
      </c>
      <c r="D21">
        <v>0.1188167</v>
      </c>
      <c r="E21" s="4">
        <f t="shared" si="0"/>
        <v>1.3705402536817961</v>
      </c>
      <c r="F21">
        <v>0.1506989</v>
      </c>
      <c r="G21">
        <v>0.15061859999999999</v>
      </c>
      <c r="H21" s="4">
        <f t="shared" si="1"/>
        <v>1.4186286844726563</v>
      </c>
      <c r="I21">
        <v>0.19660749999999999</v>
      </c>
      <c r="J21">
        <v>0.1963125</v>
      </c>
      <c r="K21" s="4">
        <f t="shared" si="2"/>
        <v>1.2061416125</v>
      </c>
      <c r="L21">
        <v>0.26644440000000003</v>
      </c>
      <c r="M21">
        <v>0.26567259999999998</v>
      </c>
      <c r="N21" s="4">
        <f t="shared" si="3"/>
        <v>0.23595708474083329</v>
      </c>
    </row>
    <row r="22" spans="2:14" x14ac:dyDescent="0.4">
      <c r="B22">
        <v>90</v>
      </c>
      <c r="C22">
        <v>0.15253700000000001</v>
      </c>
      <c r="D22">
        <v>0.15265409999999999</v>
      </c>
      <c r="E22" s="4">
        <f t="shared" si="0"/>
        <v>2.2607186291070387</v>
      </c>
      <c r="F22">
        <v>0.19751930000000001</v>
      </c>
      <c r="G22">
        <v>0.1975758</v>
      </c>
      <c r="H22" s="4">
        <f t="shared" si="1"/>
        <v>2.4390646569376564</v>
      </c>
      <c r="I22">
        <v>0.26114320000000002</v>
      </c>
      <c r="J22">
        <v>0.2609477</v>
      </c>
      <c r="K22" s="4">
        <f t="shared" si="2"/>
        <v>2.1295227176782032</v>
      </c>
      <c r="L22">
        <v>0.35487760000000002</v>
      </c>
      <c r="M22">
        <v>0.35414489999999998</v>
      </c>
      <c r="N22" s="4">
        <f t="shared" si="3"/>
        <v>0.41892742125520838</v>
      </c>
    </row>
    <row r="23" spans="2:14" x14ac:dyDescent="0.4">
      <c r="B23">
        <v>95</v>
      </c>
      <c r="C23">
        <v>0.19303809999999999</v>
      </c>
      <c r="D23">
        <v>0.19327749999999999</v>
      </c>
      <c r="E23" s="4">
        <f t="shared" si="0"/>
        <v>3.6223238544504848</v>
      </c>
      <c r="F23">
        <v>0.25414589999999998</v>
      </c>
      <c r="G23">
        <v>0.25434849999999998</v>
      </c>
      <c r="H23" s="4">
        <f t="shared" si="1"/>
        <v>4.040102419240001</v>
      </c>
      <c r="I23">
        <v>0.34647240000000001</v>
      </c>
      <c r="J23">
        <v>0.34640510000000002</v>
      </c>
      <c r="K23" s="4">
        <f t="shared" si="2"/>
        <v>3.7506189844238285</v>
      </c>
      <c r="L23">
        <v>0.47395959999999998</v>
      </c>
      <c r="M23">
        <v>0.47320590000000001</v>
      </c>
      <c r="N23" s="4">
        <f t="shared" si="3"/>
        <v>0.74760207032520831</v>
      </c>
    </row>
    <row r="24" spans="2:14" x14ac:dyDescent="0.4">
      <c r="B24">
        <v>100</v>
      </c>
      <c r="C24">
        <v>0.2431836</v>
      </c>
      <c r="D24">
        <v>0.24353140000000001</v>
      </c>
      <c r="E24" s="4">
        <f t="shared" si="0"/>
        <v>5.7497934763349514</v>
      </c>
      <c r="F24">
        <v>0.32180799999999998</v>
      </c>
      <c r="G24">
        <v>0.32212249999999998</v>
      </c>
      <c r="H24" s="4">
        <f t="shared" si="1"/>
        <v>6.4788513879726555</v>
      </c>
      <c r="I24">
        <v>0.450851</v>
      </c>
      <c r="J24">
        <v>0.45090540000000001</v>
      </c>
      <c r="K24" s="4">
        <f t="shared" si="2"/>
        <v>6.3528484761012498</v>
      </c>
      <c r="L24">
        <v>0.62769629999999998</v>
      </c>
      <c r="M24">
        <v>0.62693980000000005</v>
      </c>
      <c r="N24" s="4">
        <f t="shared" si="3"/>
        <v>1.311759786186008</v>
      </c>
    </row>
    <row r="25" spans="2:14" x14ac:dyDescent="0.4">
      <c r="B25">
        <v>105</v>
      </c>
      <c r="C25">
        <v>0.31086360000000002</v>
      </c>
      <c r="D25">
        <v>0.31131209999999998</v>
      </c>
      <c r="E25" s="4">
        <f t="shared" si="0"/>
        <v>9.3956942153031555</v>
      </c>
      <c r="F25">
        <v>0.41202090000000002</v>
      </c>
      <c r="G25">
        <v>0.41242859999999998</v>
      </c>
      <c r="H25" s="4">
        <f t="shared" si="1"/>
        <v>10.620577782035157</v>
      </c>
      <c r="I25">
        <v>0.58307880000000001</v>
      </c>
      <c r="J25">
        <v>0.58316060000000003</v>
      </c>
      <c r="K25" s="4">
        <f t="shared" si="2"/>
        <v>10.625893266502814</v>
      </c>
      <c r="L25">
        <v>0.83772570000000002</v>
      </c>
      <c r="M25">
        <v>0.83667829999999999</v>
      </c>
      <c r="N25" s="4">
        <f t="shared" si="3"/>
        <v>2.3363572960133334</v>
      </c>
    </row>
    <row r="26" spans="2:14" x14ac:dyDescent="0.4">
      <c r="B26">
        <v>110</v>
      </c>
      <c r="C26">
        <v>0.40102399999999999</v>
      </c>
      <c r="D26">
        <v>0.4015803</v>
      </c>
      <c r="E26" s="4">
        <f t="shared" si="0"/>
        <v>15.635283067439078</v>
      </c>
      <c r="F26">
        <v>0.5316978</v>
      </c>
      <c r="G26">
        <v>0.53220069999999997</v>
      </c>
      <c r="H26" s="4">
        <f t="shared" si="1"/>
        <v>17.685625285972659</v>
      </c>
      <c r="I26">
        <v>0.75452149999999996</v>
      </c>
      <c r="J26">
        <v>0.75460709999999998</v>
      </c>
      <c r="K26" s="4">
        <f t="shared" si="2"/>
        <v>17.792727588577808</v>
      </c>
      <c r="L26">
        <v>1.1182669999999999</v>
      </c>
      <c r="M26">
        <v>1.116862</v>
      </c>
      <c r="N26" s="4">
        <f t="shared" si="3"/>
        <v>4.1631680388674983</v>
      </c>
    </row>
    <row r="27" spans="2:14" x14ac:dyDescent="0.4">
      <c r="B27">
        <v>115</v>
      </c>
      <c r="C27">
        <v>0.52154069999999997</v>
      </c>
      <c r="D27">
        <v>0.52220540000000004</v>
      </c>
      <c r="E27" s="4">
        <f t="shared" si="0"/>
        <v>26.441891292844897</v>
      </c>
      <c r="F27">
        <v>0.69133869999999997</v>
      </c>
      <c r="G27">
        <v>0.69191970000000003</v>
      </c>
      <c r="H27" s="4">
        <f t="shared" si="1"/>
        <v>29.896934393289996</v>
      </c>
      <c r="I27">
        <v>0.98147669999999998</v>
      </c>
      <c r="J27">
        <v>0.98148559999999996</v>
      </c>
      <c r="K27" s="4">
        <f t="shared" si="2"/>
        <v>30.10328899391633</v>
      </c>
      <c r="L27">
        <v>1.4921489999999999</v>
      </c>
      <c r="M27">
        <v>1.4901420000000001</v>
      </c>
      <c r="N27" s="4">
        <f t="shared" si="3"/>
        <v>7.4117163405674988</v>
      </c>
    </row>
    <row r="28" spans="2:14" x14ac:dyDescent="0.4">
      <c r="B28">
        <v>120</v>
      </c>
      <c r="C28">
        <v>0.6662555</v>
      </c>
      <c r="D28">
        <v>0.66705210000000004</v>
      </c>
      <c r="E28" s="4">
        <f t="shared" si="0"/>
        <v>43.148280490722321</v>
      </c>
      <c r="F28">
        <v>0.88293089999999996</v>
      </c>
      <c r="G28">
        <v>0.88359900000000002</v>
      </c>
      <c r="H28" s="4">
        <f t="shared" si="1"/>
        <v>48.759810743656416</v>
      </c>
      <c r="I28">
        <v>1.253117</v>
      </c>
      <c r="J28">
        <v>1.253142</v>
      </c>
      <c r="K28" s="4">
        <f t="shared" si="2"/>
        <v>49.072923242820309</v>
      </c>
      <c r="L28">
        <v>1.940607</v>
      </c>
      <c r="M28">
        <v>1.9382820000000001</v>
      </c>
      <c r="N28" s="4">
        <f>((L28+M28)/2)^2/300*1000</f>
        <v>12.538149895267502</v>
      </c>
    </row>
  </sheetData>
  <mergeCells count="4">
    <mergeCell ref="C2:E2"/>
    <mergeCell ref="F2:H2"/>
    <mergeCell ref="I2:K2"/>
    <mergeCell ref="L2:N2"/>
  </mergeCells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E0F17-52E9-4D67-B067-AE1A8E5AA337}">
  <sheetPr codeName="Sheet24"/>
  <dimension ref="B2:N28"/>
  <sheetViews>
    <sheetView topLeftCell="A31" workbookViewId="0">
      <selection activeCell="E3" sqref="E3"/>
    </sheetView>
  </sheetViews>
  <sheetFormatPr defaultRowHeight="18.75" x14ac:dyDescent="0.4"/>
  <cols>
    <col min="5" max="5" width="13.375" style="3" bestFit="1" customWidth="1"/>
    <col min="8" max="8" width="13.375" bestFit="1" customWidth="1"/>
    <col min="11" max="11" width="13.375" bestFit="1" customWidth="1"/>
    <col min="14" max="14" width="13.375" bestFit="1" customWidth="1"/>
  </cols>
  <sheetData>
    <row r="2" spans="2:14" x14ac:dyDescent="0.4">
      <c r="C2" s="7">
        <v>10.3</v>
      </c>
      <c r="D2" s="7"/>
      <c r="E2" s="7"/>
      <c r="F2" s="7">
        <v>16</v>
      </c>
      <c r="G2" s="7"/>
      <c r="H2" s="7"/>
      <c r="I2" s="7">
        <v>32</v>
      </c>
      <c r="J2" s="7"/>
      <c r="K2" s="7"/>
      <c r="L2" s="7">
        <v>300</v>
      </c>
      <c r="M2" s="7"/>
      <c r="N2" s="7"/>
    </row>
    <row r="3" spans="2:14" x14ac:dyDescent="0.4">
      <c r="B3" t="s">
        <v>0</v>
      </c>
      <c r="C3" s="2" t="s">
        <v>12</v>
      </c>
      <c r="D3" s="2" t="s">
        <v>13</v>
      </c>
      <c r="E3" s="6" t="s">
        <v>30</v>
      </c>
      <c r="F3" s="2" t="s">
        <v>12</v>
      </c>
      <c r="G3" s="2" t="s">
        <v>13</v>
      </c>
      <c r="H3" s="6" t="s">
        <v>31</v>
      </c>
      <c r="I3" s="2" t="s">
        <v>12</v>
      </c>
      <c r="J3" s="2" t="s">
        <v>13</v>
      </c>
      <c r="K3" s="6" t="s">
        <v>32</v>
      </c>
      <c r="L3" s="2" t="s">
        <v>12</v>
      </c>
      <c r="M3" s="2" t="s">
        <v>13</v>
      </c>
      <c r="N3" s="6" t="s">
        <v>33</v>
      </c>
    </row>
    <row r="4" spans="2:14" x14ac:dyDescent="0.4">
      <c r="B4">
        <v>0</v>
      </c>
      <c r="C4">
        <v>1.4469210000000001E-4</v>
      </c>
      <c r="D4">
        <v>1.402114E-4</v>
      </c>
      <c r="E4" s="4">
        <f>((C4+D4)/2)^2/10.3*1000</f>
        <v>1.9701457357342238E-6</v>
      </c>
      <c r="F4">
        <v>1.5856670000000001E-4</v>
      </c>
      <c r="G4">
        <v>1.5278819999999999E-4</v>
      </c>
      <c r="H4" s="4">
        <f>((F4+G4)/2)^2/16*1000</f>
        <v>1.5147167774064063E-6</v>
      </c>
      <c r="I4">
        <v>1.786833E-4</v>
      </c>
      <c r="J4">
        <v>1.7352280000000001E-4</v>
      </c>
      <c r="K4" s="4">
        <f>((I4+J4)/2)^2/32*1000</f>
        <v>9.6913388185320331E-7</v>
      </c>
      <c r="L4">
        <v>2.155483E-4</v>
      </c>
      <c r="M4">
        <v>2.1103680000000001E-4</v>
      </c>
      <c r="N4" s="4">
        <f>((L4+M4)/2)^2/300*1000</f>
        <v>1.5164570628500832E-7</v>
      </c>
    </row>
    <row r="5" spans="2:14" x14ac:dyDescent="0.4">
      <c r="B5">
        <v>5</v>
      </c>
      <c r="C5">
        <v>2.9484059999999998E-4</v>
      </c>
      <c r="D5">
        <v>2.8900030000000003E-4</v>
      </c>
      <c r="E5" s="4">
        <f t="shared" ref="E5:E28" si="0">((C5+D5)/2)^2/10.3*1000</f>
        <v>8.2735484590487885E-6</v>
      </c>
      <c r="F5">
        <v>3.5265660000000001E-4</v>
      </c>
      <c r="G5">
        <v>3.4925750000000001E-4</v>
      </c>
      <c r="H5" s="4">
        <f t="shared" ref="H5:H28" si="1">((F5+G5)/2)^2/16*1000</f>
        <v>7.6981781840439067E-6</v>
      </c>
      <c r="I5">
        <v>4.4943890000000001E-4</v>
      </c>
      <c r="J5">
        <v>4.4041579999999999E-4</v>
      </c>
      <c r="K5" s="4">
        <f t="shared" ref="K5:K28" si="2">((I5+J5)/2)^2/32*1000</f>
        <v>6.1862608368132035E-6</v>
      </c>
      <c r="L5">
        <v>6.0468619999999996E-4</v>
      </c>
      <c r="M5">
        <v>5.8796870000000004E-4</v>
      </c>
      <c r="N5" s="4">
        <f t="shared" ref="N5:N27" si="3">((L5+M5)/2)^2/300*1000</f>
        <v>1.1853547587450082E-6</v>
      </c>
    </row>
    <row r="6" spans="2:14" x14ac:dyDescent="0.4">
      <c r="B6">
        <v>10</v>
      </c>
      <c r="C6">
        <v>4.6346799999999997E-4</v>
      </c>
      <c r="D6">
        <v>4.5370330000000001E-4</v>
      </c>
      <c r="E6" s="4">
        <f t="shared" si="0"/>
        <v>2.0417553241351692E-5</v>
      </c>
      <c r="F6">
        <v>5.715602E-4</v>
      </c>
      <c r="G6">
        <v>5.6161000000000004E-4</v>
      </c>
      <c r="H6" s="4">
        <f t="shared" si="1"/>
        <v>2.0063667221375627E-5</v>
      </c>
      <c r="I6">
        <v>7.3712840000000001E-4</v>
      </c>
      <c r="J6">
        <v>7.1970010000000002E-4</v>
      </c>
      <c r="K6" s="4">
        <f t="shared" si="2"/>
        <v>1.6580853737595701E-5</v>
      </c>
      <c r="L6">
        <v>9.9867550000000004E-4</v>
      </c>
      <c r="M6">
        <v>9.748507E-4</v>
      </c>
      <c r="N6" s="4">
        <f t="shared" si="3"/>
        <v>3.2456713850720333E-6</v>
      </c>
    </row>
    <row r="7" spans="2:14" x14ac:dyDescent="0.4">
      <c r="B7">
        <v>15</v>
      </c>
      <c r="C7">
        <v>7.7318999999999999E-4</v>
      </c>
      <c r="D7">
        <v>7.6296169999999996E-4</v>
      </c>
      <c r="E7" s="4">
        <f t="shared" si="0"/>
        <v>5.7275777801283724E-5</v>
      </c>
      <c r="F7">
        <v>9.5986369999999995E-4</v>
      </c>
      <c r="G7">
        <v>9.4228089999999997E-4</v>
      </c>
      <c r="H7" s="4">
        <f t="shared" si="1"/>
        <v>5.653365748920562E-5</v>
      </c>
      <c r="I7">
        <v>1.2399819999999999E-3</v>
      </c>
      <c r="J7">
        <v>1.225397E-3</v>
      </c>
      <c r="K7" s="4">
        <f t="shared" si="2"/>
        <v>4.7485106356570317E-5</v>
      </c>
      <c r="L7">
        <v>1.6779130000000001E-3</v>
      </c>
      <c r="M7">
        <v>1.651338E-3</v>
      </c>
      <c r="N7" s="4">
        <f t="shared" si="3"/>
        <v>9.2365935175008335E-6</v>
      </c>
    </row>
    <row r="8" spans="2:14" x14ac:dyDescent="0.4">
      <c r="B8">
        <v>20</v>
      </c>
      <c r="C8">
        <v>1.3021249999999999E-3</v>
      </c>
      <c r="D8">
        <v>1.289517E-3</v>
      </c>
      <c r="E8" s="4">
        <f t="shared" si="0"/>
        <v>1.6302447223699027E-4</v>
      </c>
      <c r="F8">
        <v>1.6179339999999999E-3</v>
      </c>
      <c r="G8">
        <v>1.60202E-3</v>
      </c>
      <c r="H8" s="4">
        <f t="shared" si="1"/>
        <v>1.6200162128306248E-4</v>
      </c>
      <c r="I8">
        <v>2.091154E-3</v>
      </c>
      <c r="J8">
        <v>2.071037E-3</v>
      </c>
      <c r="K8" s="4">
        <f t="shared" si="2"/>
        <v>1.3534245250375779E-4</v>
      </c>
      <c r="L8">
        <v>2.8278980000000001E-3</v>
      </c>
      <c r="M8">
        <v>2.7985110000000001E-3</v>
      </c>
      <c r="N8" s="4">
        <f t="shared" si="3"/>
        <v>2.6380398529400844E-5</v>
      </c>
    </row>
    <row r="9" spans="2:14" x14ac:dyDescent="0.4">
      <c r="B9">
        <v>25</v>
      </c>
      <c r="C9">
        <v>2.0160019999999998E-3</v>
      </c>
      <c r="D9">
        <v>2.00117E-3</v>
      </c>
      <c r="E9" s="4">
        <f t="shared" si="0"/>
        <v>3.9169104071805816E-4</v>
      </c>
      <c r="F9">
        <v>2.5160130000000001E-3</v>
      </c>
      <c r="G9">
        <v>2.497689E-3</v>
      </c>
      <c r="H9" s="4">
        <f t="shared" si="1"/>
        <v>3.9276887101256252E-4</v>
      </c>
      <c r="I9">
        <v>3.2488949999999999E-3</v>
      </c>
      <c r="J9">
        <v>3.224916E-3</v>
      </c>
      <c r="K9" s="4">
        <f t="shared" si="2"/>
        <v>3.2742366299782024E-4</v>
      </c>
      <c r="L9">
        <v>4.3904440000000003E-3</v>
      </c>
      <c r="M9">
        <v>4.3543210000000004E-3</v>
      </c>
      <c r="N9" s="4">
        <f t="shared" si="3"/>
        <v>6.3725762421020852E-5</v>
      </c>
    </row>
    <row r="10" spans="2:14" x14ac:dyDescent="0.4">
      <c r="B10">
        <v>30</v>
      </c>
      <c r="C10">
        <v>2.6274739999999999E-3</v>
      </c>
      <c r="D10">
        <v>2.611281E-3</v>
      </c>
      <c r="E10" s="4">
        <f t="shared" si="0"/>
        <v>6.66129950243325E-4</v>
      </c>
      <c r="F10">
        <v>3.2762120000000001E-3</v>
      </c>
      <c r="G10">
        <v>3.2547050000000001E-3</v>
      </c>
      <c r="H10" s="4">
        <f t="shared" si="1"/>
        <v>6.6645120095139081E-4</v>
      </c>
      <c r="I10">
        <v>4.2256799999999999E-3</v>
      </c>
      <c r="J10">
        <v>4.196076E-3</v>
      </c>
      <c r="K10" s="4">
        <f t="shared" si="2"/>
        <v>5.5410917284012492E-4</v>
      </c>
      <c r="L10">
        <v>5.705936E-3</v>
      </c>
      <c r="M10">
        <v>5.6622419999999996E-3</v>
      </c>
      <c r="N10" s="4">
        <f t="shared" si="3"/>
        <v>1.0769622586640333E-4</v>
      </c>
    </row>
    <row r="11" spans="2:14" x14ac:dyDescent="0.4">
      <c r="B11">
        <v>35</v>
      </c>
      <c r="C11">
        <v>3.446415E-3</v>
      </c>
      <c r="D11">
        <v>3.427411E-3</v>
      </c>
      <c r="E11" s="4">
        <f t="shared" si="0"/>
        <v>1.1468321329678639E-3</v>
      </c>
      <c r="F11">
        <v>4.297927E-3</v>
      </c>
      <c r="G11">
        <v>4.2685400000000004E-3</v>
      </c>
      <c r="H11" s="4">
        <f t="shared" si="1"/>
        <v>1.146630575970141E-3</v>
      </c>
      <c r="I11">
        <v>5.5469810000000003E-3</v>
      </c>
      <c r="J11">
        <v>5.5102079999999999E-3</v>
      </c>
      <c r="K11" s="4">
        <f t="shared" si="2"/>
        <v>9.5516741079469528E-4</v>
      </c>
      <c r="L11">
        <v>7.4968109999999999E-3</v>
      </c>
      <c r="M11">
        <v>7.4401069999999996E-3</v>
      </c>
      <c r="N11" s="4">
        <f t="shared" si="3"/>
        <v>1.8592626611560332E-4</v>
      </c>
    </row>
    <row r="12" spans="2:14" x14ac:dyDescent="0.4">
      <c r="B12">
        <v>40</v>
      </c>
      <c r="C12">
        <v>4.551439E-3</v>
      </c>
      <c r="D12">
        <v>4.5275530000000001E-3</v>
      </c>
      <c r="E12" s="4">
        <f t="shared" si="0"/>
        <v>2.0006819353413593E-3</v>
      </c>
      <c r="F12">
        <v>5.679145E-3</v>
      </c>
      <c r="G12">
        <v>5.6466989999999998E-3</v>
      </c>
      <c r="H12" s="4">
        <f t="shared" si="1"/>
        <v>2.0042928486302498E-3</v>
      </c>
      <c r="I12">
        <v>7.3394619999999997E-3</v>
      </c>
      <c r="J12">
        <v>7.2868990000000003E-3</v>
      </c>
      <c r="K12" s="4">
        <f t="shared" si="2"/>
        <v>1.6713315320493831E-3</v>
      </c>
      <c r="L12">
        <v>9.9119810000000003E-3</v>
      </c>
      <c r="M12">
        <v>9.8340790000000008E-3</v>
      </c>
      <c r="N12" s="4">
        <f t="shared" si="3"/>
        <v>3.2492240460300014E-4</v>
      </c>
    </row>
    <row r="13" spans="2:14" x14ac:dyDescent="0.4">
      <c r="B13">
        <v>45</v>
      </c>
      <c r="C13">
        <v>6.0362999999999997E-3</v>
      </c>
      <c r="D13">
        <v>6.0055839999999996E-3</v>
      </c>
      <c r="E13" s="4">
        <f t="shared" si="0"/>
        <v>3.5195866570256308E-3</v>
      </c>
      <c r="F13">
        <v>7.5352209999999999E-3</v>
      </c>
      <c r="G13">
        <v>7.4903829999999998E-3</v>
      </c>
      <c r="H13" s="4">
        <f t="shared" si="1"/>
        <v>3.5276371182002496E-3</v>
      </c>
      <c r="I13">
        <v>9.7374509999999994E-3</v>
      </c>
      <c r="J13">
        <v>9.6712919999999997E-3</v>
      </c>
      <c r="K13" s="4">
        <f t="shared" si="2"/>
        <v>2.9429633190628827E-3</v>
      </c>
      <c r="L13">
        <v>1.3160399999999999E-2</v>
      </c>
      <c r="M13">
        <v>1.3058800000000001E-2</v>
      </c>
      <c r="N13" s="4">
        <f t="shared" si="3"/>
        <v>5.7287204053333329E-4</v>
      </c>
    </row>
    <row r="14" spans="2:14" x14ac:dyDescent="0.4">
      <c r="B14">
        <v>50</v>
      </c>
      <c r="C14">
        <v>8.0249109999999992E-3</v>
      </c>
      <c r="D14">
        <v>7.9844919999999993E-3</v>
      </c>
      <c r="E14" s="4">
        <f t="shared" si="0"/>
        <v>6.2208976800099255E-3</v>
      </c>
      <c r="F14">
        <v>1.0022390000000001E-2</v>
      </c>
      <c r="G14">
        <v>9.9672630000000005E-3</v>
      </c>
      <c r="H14" s="4">
        <f t="shared" si="1"/>
        <v>6.2435347978188919E-3</v>
      </c>
      <c r="I14">
        <v>1.2953610000000001E-2</v>
      </c>
      <c r="J14">
        <v>1.2872959999999999E-2</v>
      </c>
      <c r="K14" s="4">
        <f t="shared" si="2"/>
        <v>5.2110290466007812E-3</v>
      </c>
      <c r="L14">
        <v>1.7514740000000001E-2</v>
      </c>
      <c r="M14">
        <v>1.7378649999999999E-2</v>
      </c>
      <c r="N14" s="4">
        <f t="shared" si="3"/>
        <v>1.0146238880767496E-3</v>
      </c>
    </row>
    <row r="15" spans="2:14" x14ac:dyDescent="0.4">
      <c r="B15">
        <v>55</v>
      </c>
      <c r="C15">
        <v>1.069557E-2</v>
      </c>
      <c r="D15">
        <v>1.063534E-2</v>
      </c>
      <c r="E15" s="4">
        <f t="shared" si="0"/>
        <v>1.1043876733691749E-2</v>
      </c>
      <c r="F15">
        <v>1.3356710000000001E-2</v>
      </c>
      <c r="G15">
        <v>1.328002E-2</v>
      </c>
      <c r="H15" s="4">
        <f t="shared" si="1"/>
        <v>1.1086177892076563E-2</v>
      </c>
      <c r="I15">
        <v>1.7262679999999999E-2</v>
      </c>
      <c r="J15">
        <v>1.7149580000000001E-2</v>
      </c>
      <c r="K15" s="4">
        <f t="shared" si="2"/>
        <v>9.251590924278125E-3</v>
      </c>
      <c r="L15">
        <v>2.3339169999999999E-2</v>
      </c>
      <c r="M15">
        <v>2.3159539999999999E-2</v>
      </c>
      <c r="N15" s="4">
        <f t="shared" si="3"/>
        <v>1.8017750263867498E-3</v>
      </c>
    </row>
    <row r="16" spans="2:14" x14ac:dyDescent="0.4">
      <c r="B16">
        <v>60</v>
      </c>
      <c r="C16">
        <v>1.425702E-2</v>
      </c>
      <c r="D16">
        <v>1.4185110000000001E-2</v>
      </c>
      <c r="E16" s="4">
        <f t="shared" si="0"/>
        <v>1.9634824246041266E-2</v>
      </c>
      <c r="F16">
        <v>1.781429E-2</v>
      </c>
      <c r="G16">
        <v>1.7712470000000001E-2</v>
      </c>
      <c r="H16" s="4">
        <f t="shared" si="1"/>
        <v>1.9721104314025004E-2</v>
      </c>
      <c r="I16">
        <v>2.3025179999999999E-2</v>
      </c>
      <c r="J16">
        <v>2.2871849999999999E-2</v>
      </c>
      <c r="K16" s="4">
        <f t="shared" si="2"/>
        <v>1.645732314703828E-2</v>
      </c>
      <c r="L16">
        <v>3.1129489999999999E-2</v>
      </c>
      <c r="M16">
        <v>3.0887789999999998E-2</v>
      </c>
      <c r="N16" s="4">
        <f t="shared" si="3"/>
        <v>3.2051191821653329E-3</v>
      </c>
    </row>
    <row r="17" spans="2:14" x14ac:dyDescent="0.4">
      <c r="B17">
        <v>65</v>
      </c>
      <c r="C17">
        <v>1.901978E-2</v>
      </c>
      <c r="D17">
        <v>1.8921819999999999E-2</v>
      </c>
      <c r="E17" s="4">
        <f t="shared" si="0"/>
        <v>3.4940898314563103E-2</v>
      </c>
      <c r="F17">
        <v>2.3763840000000001E-2</v>
      </c>
      <c r="G17">
        <v>2.3629979999999998E-2</v>
      </c>
      <c r="H17" s="4">
        <f t="shared" si="1"/>
        <v>3.5096471471756249E-2</v>
      </c>
      <c r="I17">
        <v>3.072685E-2</v>
      </c>
      <c r="J17">
        <v>3.0525589999999998E-2</v>
      </c>
      <c r="K17" s="4">
        <f t="shared" si="2"/>
        <v>2.9311417234012496E-2</v>
      </c>
      <c r="L17">
        <v>4.1543820000000002E-2</v>
      </c>
      <c r="M17">
        <v>4.1216919999999997E-2</v>
      </c>
      <c r="N17" s="4">
        <f t="shared" si="3"/>
        <v>5.7077834044563331E-3</v>
      </c>
    </row>
    <row r="18" spans="2:14" x14ac:dyDescent="0.4">
      <c r="B18">
        <v>70</v>
      </c>
      <c r="C18">
        <v>2.5332440000000001E-2</v>
      </c>
      <c r="D18">
        <v>2.5219499999999999E-2</v>
      </c>
      <c r="E18" s="4">
        <f t="shared" si="0"/>
        <v>6.2026665965135924E-2</v>
      </c>
      <c r="F18">
        <v>3.1661269999999998E-2</v>
      </c>
      <c r="G18">
        <v>3.150998E-2</v>
      </c>
      <c r="H18" s="4">
        <f t="shared" si="1"/>
        <v>6.2353231665039061E-2</v>
      </c>
      <c r="I18">
        <v>4.0934390000000001E-2</v>
      </c>
      <c r="J18">
        <v>4.0704490000000003E-2</v>
      </c>
      <c r="K18" s="4">
        <f t="shared" si="2"/>
        <v>5.2069583809799994E-2</v>
      </c>
      <c r="L18">
        <v>5.5345159999999997E-2</v>
      </c>
      <c r="M18">
        <v>5.4955709999999998E-2</v>
      </c>
      <c r="N18" s="4">
        <f t="shared" si="3"/>
        <v>1.0138568268964082E-2</v>
      </c>
    </row>
    <row r="19" spans="2:14" x14ac:dyDescent="0.4">
      <c r="B19">
        <v>75</v>
      </c>
      <c r="C19">
        <v>3.3459379999999997E-2</v>
      </c>
      <c r="D19">
        <v>3.3371280000000003E-2</v>
      </c>
      <c r="E19" s="4">
        <f t="shared" si="0"/>
        <v>0.10840624068047573</v>
      </c>
      <c r="F19">
        <v>4.1834349999999999E-2</v>
      </c>
      <c r="G19">
        <v>4.1705770000000003E-2</v>
      </c>
      <c r="H19" s="4">
        <f t="shared" si="1"/>
        <v>0.10904611952522499</v>
      </c>
      <c r="I19">
        <v>5.4103369999999998E-2</v>
      </c>
      <c r="J19">
        <v>5.3886530000000002E-2</v>
      </c>
      <c r="K19" s="4">
        <f t="shared" si="2"/>
        <v>9.1107957046953125E-2</v>
      </c>
      <c r="L19">
        <v>7.3161450000000003E-2</v>
      </c>
      <c r="M19">
        <v>7.2770580000000001E-2</v>
      </c>
      <c r="N19" s="4">
        <f t="shared" si="3"/>
        <v>1.7746797816600747E-2</v>
      </c>
    </row>
    <row r="20" spans="2:14" x14ac:dyDescent="0.4">
      <c r="B20">
        <v>80</v>
      </c>
      <c r="C20">
        <v>4.468341E-2</v>
      </c>
      <c r="D20">
        <v>4.4625900000000003E-2</v>
      </c>
      <c r="E20" s="4">
        <f t="shared" si="0"/>
        <v>0.19359594302611891</v>
      </c>
      <c r="F20">
        <v>5.590175E-2</v>
      </c>
      <c r="G20">
        <v>5.5797090000000001E-2</v>
      </c>
      <c r="H20" s="4">
        <f t="shared" si="1"/>
        <v>0.19494735714602496</v>
      </c>
      <c r="I20">
        <v>7.2321559999999993E-2</v>
      </c>
      <c r="J20">
        <v>7.2122000000000006E-2</v>
      </c>
      <c r="K20" s="4">
        <f t="shared" si="2"/>
        <v>0.16299954707401249</v>
      </c>
      <c r="L20">
        <v>9.7811300000000004E-2</v>
      </c>
      <c r="M20">
        <v>9.7422969999999998E-2</v>
      </c>
      <c r="N20" s="4">
        <f t="shared" si="3"/>
        <v>3.1763683485360746E-2</v>
      </c>
    </row>
    <row r="21" spans="2:14" x14ac:dyDescent="0.4">
      <c r="B21">
        <v>85</v>
      </c>
      <c r="C21">
        <v>5.9252880000000001E-2</v>
      </c>
      <c r="D21">
        <v>5.9227019999999998E-2</v>
      </c>
      <c r="E21" s="4">
        <f t="shared" si="0"/>
        <v>0.34071569669927182</v>
      </c>
      <c r="F21">
        <v>7.4213760000000004E-2</v>
      </c>
      <c r="G21">
        <v>7.4142440000000004E-2</v>
      </c>
      <c r="H21" s="4">
        <f t="shared" si="1"/>
        <v>0.34389940747562497</v>
      </c>
      <c r="I21">
        <v>9.6095180000000002E-2</v>
      </c>
      <c r="J21">
        <v>9.5915920000000002E-2</v>
      </c>
      <c r="K21" s="4">
        <f t="shared" si="2"/>
        <v>0.28803330096257806</v>
      </c>
      <c r="L21">
        <v>0.1299332</v>
      </c>
      <c r="M21">
        <v>0.1295471</v>
      </c>
      <c r="N21" s="4">
        <f t="shared" si="3"/>
        <v>5.6108355073408334E-2</v>
      </c>
    </row>
    <row r="22" spans="2:14" x14ac:dyDescent="0.4">
      <c r="B22">
        <v>90</v>
      </c>
      <c r="C22">
        <v>7.8591240000000007E-2</v>
      </c>
      <c r="D22">
        <v>7.8614039999999996E-2</v>
      </c>
      <c r="E22" s="4">
        <f t="shared" si="0"/>
        <v>0.59984223446306795</v>
      </c>
      <c r="F22">
        <v>9.867273E-2</v>
      </c>
      <c r="G22">
        <v>9.8639550000000006E-2</v>
      </c>
      <c r="H22" s="4">
        <f t="shared" si="1"/>
        <v>0.60831462248122503</v>
      </c>
      <c r="I22">
        <v>0.12792239999999999</v>
      </c>
      <c r="J22">
        <v>0.127771</v>
      </c>
      <c r="K22" s="4">
        <f t="shared" si="2"/>
        <v>0.51077433440281239</v>
      </c>
      <c r="L22">
        <v>0.17306840000000001</v>
      </c>
      <c r="M22">
        <v>0.17267150000000001</v>
      </c>
      <c r="N22" s="4">
        <f t="shared" si="3"/>
        <v>9.9613398710008322E-2</v>
      </c>
    </row>
    <row r="23" spans="2:14" x14ac:dyDescent="0.4">
      <c r="B23">
        <v>95</v>
      </c>
      <c r="C23">
        <v>0.1039375</v>
      </c>
      <c r="D23">
        <v>0.1040271</v>
      </c>
      <c r="E23" s="4">
        <f t="shared" si="0"/>
        <v>1.0497396809019417</v>
      </c>
      <c r="F23">
        <v>0.1312014</v>
      </c>
      <c r="G23">
        <v>0.1312363</v>
      </c>
      <c r="H23" s="4">
        <f t="shared" si="1"/>
        <v>1.0761491622076562</v>
      </c>
      <c r="I23">
        <v>0.17070730000000001</v>
      </c>
      <c r="J23">
        <v>0.1706066</v>
      </c>
      <c r="K23" s="4">
        <f t="shared" si="2"/>
        <v>0.91011858072820317</v>
      </c>
      <c r="L23">
        <v>0.2312159</v>
      </c>
      <c r="M23">
        <v>0.2307921</v>
      </c>
      <c r="N23" s="4">
        <f t="shared" si="3"/>
        <v>0.17787616005333332</v>
      </c>
    </row>
    <row r="24" spans="2:14" x14ac:dyDescent="0.4">
      <c r="B24">
        <v>100</v>
      </c>
      <c r="C24">
        <v>0.13428090000000001</v>
      </c>
      <c r="D24">
        <v>0.13442609999999999</v>
      </c>
      <c r="E24" s="4">
        <f t="shared" si="0"/>
        <v>1.752510967208738</v>
      </c>
      <c r="F24">
        <v>0.17203950000000001</v>
      </c>
      <c r="G24">
        <v>0.17214199999999999</v>
      </c>
      <c r="H24" s="4">
        <f t="shared" si="1"/>
        <v>1.8509516397226566</v>
      </c>
      <c r="I24">
        <v>0.22571540000000001</v>
      </c>
      <c r="J24">
        <v>0.22564989999999999</v>
      </c>
      <c r="K24" s="4">
        <f t="shared" si="2"/>
        <v>1.591645578469453</v>
      </c>
      <c r="L24">
        <v>0.30629909999999999</v>
      </c>
      <c r="M24">
        <v>0.30584689999999998</v>
      </c>
      <c r="N24" s="4">
        <f t="shared" si="3"/>
        <v>0.31226893776333331</v>
      </c>
    </row>
    <row r="25" spans="2:14" x14ac:dyDescent="0.4">
      <c r="B25">
        <v>105</v>
      </c>
      <c r="C25">
        <v>0.17071349999999999</v>
      </c>
      <c r="D25">
        <v>0.1708865</v>
      </c>
      <c r="E25" s="4">
        <f t="shared" si="0"/>
        <v>2.8322951456310683</v>
      </c>
      <c r="F25">
        <v>0.22353780000000001</v>
      </c>
      <c r="G25">
        <v>0.22367960000000001</v>
      </c>
      <c r="H25" s="4">
        <f t="shared" si="1"/>
        <v>3.125053169730625</v>
      </c>
      <c r="I25">
        <v>0.30008449999999998</v>
      </c>
      <c r="J25">
        <v>0.29998219999999998</v>
      </c>
      <c r="K25" s="4">
        <f t="shared" si="2"/>
        <v>2.8131253472569528</v>
      </c>
      <c r="L25">
        <v>0.40898279999999998</v>
      </c>
      <c r="M25">
        <v>0.4083774</v>
      </c>
      <c r="N25" s="4">
        <f t="shared" si="3"/>
        <v>0.55673141378669999</v>
      </c>
    </row>
    <row r="26" spans="2:14" x14ac:dyDescent="0.4">
      <c r="B26">
        <v>110</v>
      </c>
      <c r="C26">
        <v>0.2160482</v>
      </c>
      <c r="D26">
        <v>0.2162635</v>
      </c>
      <c r="E26" s="4">
        <f t="shared" si="0"/>
        <v>4.5362477174002418</v>
      </c>
      <c r="F26">
        <v>0.28548879999999999</v>
      </c>
      <c r="G26">
        <v>0.28564139999999999</v>
      </c>
      <c r="H26" s="4">
        <f t="shared" si="1"/>
        <v>5.0967141461256258</v>
      </c>
      <c r="I26">
        <v>0.39621200000000001</v>
      </c>
      <c r="J26">
        <v>0.39608080000000001</v>
      </c>
      <c r="K26" s="4">
        <f t="shared" si="2"/>
        <v>4.9041240697800008</v>
      </c>
      <c r="L26">
        <v>0.54644110000000001</v>
      </c>
      <c r="M26">
        <v>0.54558240000000002</v>
      </c>
      <c r="N26" s="4">
        <f t="shared" si="3"/>
        <v>0.99376277046020844</v>
      </c>
    </row>
    <row r="27" spans="2:14" x14ac:dyDescent="0.4">
      <c r="B27">
        <v>115</v>
      </c>
      <c r="C27">
        <v>0.27563409999999999</v>
      </c>
      <c r="D27">
        <v>0.27587040000000002</v>
      </c>
      <c r="E27" s="4">
        <f t="shared" si="0"/>
        <v>7.3824566388410195</v>
      </c>
      <c r="F27">
        <v>0.36521130000000002</v>
      </c>
      <c r="G27">
        <v>0.36534260000000002</v>
      </c>
      <c r="H27" s="4">
        <f t="shared" si="1"/>
        <v>8.3392031375814071</v>
      </c>
      <c r="I27">
        <v>0.51545030000000003</v>
      </c>
      <c r="J27">
        <v>0.51526099999999997</v>
      </c>
      <c r="K27" s="4">
        <f t="shared" si="2"/>
        <v>8.2997326870913302</v>
      </c>
      <c r="L27">
        <v>0.73111079999999995</v>
      </c>
      <c r="M27">
        <v>0.72990189999999999</v>
      </c>
      <c r="N27" s="4">
        <f t="shared" si="3"/>
        <v>1.7787984246344084</v>
      </c>
    </row>
    <row r="28" spans="2:14" x14ac:dyDescent="0.4">
      <c r="B28">
        <v>120</v>
      </c>
      <c r="C28">
        <v>0.34721190000000002</v>
      </c>
      <c r="D28">
        <v>0.34766999999999998</v>
      </c>
      <c r="E28" s="4">
        <f t="shared" si="0"/>
        <v>11.719923663776941</v>
      </c>
      <c r="F28">
        <v>0.46037400000000001</v>
      </c>
      <c r="G28">
        <v>0.46074890000000002</v>
      </c>
      <c r="H28" s="4">
        <f t="shared" si="1"/>
        <v>13.257303076631409</v>
      </c>
      <c r="I28">
        <v>0.65278230000000004</v>
      </c>
      <c r="J28">
        <v>0.65283789999999997</v>
      </c>
      <c r="K28" s="4">
        <f t="shared" si="2"/>
        <v>13.31753208318781</v>
      </c>
      <c r="L28">
        <v>0.95464490000000002</v>
      </c>
      <c r="M28">
        <v>0.95359229999999995</v>
      </c>
      <c r="N28" s="4">
        <f>((L28+M28)/2)^2/300*1000</f>
        <v>3.0344743428865328</v>
      </c>
    </row>
  </sheetData>
  <mergeCells count="4">
    <mergeCell ref="C2:E2"/>
    <mergeCell ref="F2:H2"/>
    <mergeCell ref="I2:K2"/>
    <mergeCell ref="L2:N2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グラフ</vt:lpstr>
      </vt:variant>
      <vt:variant>
        <vt:i4>1</vt:i4>
      </vt:variant>
    </vt:vector>
  </HeadingPairs>
  <TitlesOfParts>
    <vt:vector size="7" baseType="lpstr">
      <vt:lpstr>TEST</vt:lpstr>
      <vt:lpstr>WM Only</vt:lpstr>
      <vt:lpstr>WM+M01 Nom</vt:lpstr>
      <vt:lpstr>WM+M01 Low</vt:lpstr>
      <vt:lpstr>WM+M01 HiS-Lz Nom</vt:lpstr>
      <vt:lpstr>WM+M01 HiS-Lz Low</vt:lpstr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針生淳</dc:creator>
  <cp:lastModifiedBy>針生淳</cp:lastModifiedBy>
  <cp:lastPrinted>2021-08-11T02:59:27Z</cp:lastPrinted>
  <dcterms:created xsi:type="dcterms:W3CDTF">2021-04-23T06:44:58Z</dcterms:created>
  <dcterms:modified xsi:type="dcterms:W3CDTF">2021-08-11T04:52:59Z</dcterms:modified>
</cp:coreProperties>
</file>